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Титульный" sheetId="1" r:id="rId1"/>
    <sheet name="2024" sheetId="2" r:id="rId2"/>
    <sheet name="2023" sheetId="3" r:id="rId3"/>
    <sheet name="2022" sheetId="4" r:id="rId4"/>
    <sheet name="Закупки" sheetId="5" r:id="rId5"/>
  </sheets>
  <definedNames>
    <definedName name="TABLE" localSheetId="3">'2022'!#REF!</definedName>
    <definedName name="TABLE" localSheetId="2">'2023'!#REF!</definedName>
    <definedName name="TABLE" localSheetId="1">'2024'!#REF!</definedName>
    <definedName name="TABLE" localSheetId="4">'Закупки'!#REF!</definedName>
    <definedName name="TABLE" localSheetId="0">'Титульный'!#REF!</definedName>
    <definedName name="TABLE_2" localSheetId="3">'2022'!#REF!</definedName>
    <definedName name="TABLE_2" localSheetId="2">'2023'!#REF!</definedName>
    <definedName name="TABLE_2" localSheetId="1">'2024'!#REF!</definedName>
    <definedName name="TABLE_2" localSheetId="4">'Закупки'!#REF!</definedName>
    <definedName name="TABLE_2" localSheetId="0">'Титульный'!#REF!</definedName>
    <definedName name="_xlnm.Print_Titles" localSheetId="3">'2022'!$4:$7</definedName>
    <definedName name="_xlnm.Print_Titles" localSheetId="2">'2023'!$4:$7</definedName>
    <definedName name="_xlnm.Print_Titles" localSheetId="1">'2024'!$4:$7</definedName>
    <definedName name="_xlnm.Print_Titles" localSheetId="4">'Закупки'!$3:$6</definedName>
    <definedName name="_xlnm.Print_Area" localSheetId="3">'2022'!$A$1:$ES$102</definedName>
    <definedName name="_xlnm.Print_Area" localSheetId="2">'2023'!$A$1:$ES$108</definedName>
    <definedName name="_xlnm.Print_Area" localSheetId="1">'2024'!$A$1:$ES$108</definedName>
    <definedName name="_xlnm.Print_Area" localSheetId="4">'Закупки'!$A$1:$ER$48</definedName>
    <definedName name="_xlnm.Print_Area" localSheetId="0">'Титульный'!$A$1:$FG$25</definedName>
  </definedNames>
  <calcPr fullCalcOnLoad="1"/>
</workbook>
</file>

<file path=xl/sharedStrings.xml><?xml version="1.0" encoding="utf-8"?>
<sst xmlns="http://schemas.openxmlformats.org/spreadsheetml/2006/main" count="1145" uniqueCount="353">
  <si>
    <t>Наименование показателя</t>
  </si>
  <si>
    <t>Код строки</t>
  </si>
  <si>
    <t xml:space="preserve"> г.</t>
  </si>
  <si>
    <t>Сумма</t>
  </si>
  <si>
    <t>1</t>
  </si>
  <si>
    <t>2</t>
  </si>
  <si>
    <t>3</t>
  </si>
  <si>
    <t>4</t>
  </si>
  <si>
    <t>5</t>
  </si>
  <si>
    <t>6</t>
  </si>
  <si>
    <t>7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</si>
  <si>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</si>
  <si>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</si>
  <si>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</si>
  <si>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</si>
  <si>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</si>
  <si>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</si>
  <si>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</si>
  <si>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</si>
  <si>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</si>
  <si>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</si>
  <si>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</si>
  <si>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</si>
  <si>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</si>
  <si>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</si>
  <si>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</si>
  <si>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</si>
  <si>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</si>
  <si>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</si>
  <si>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</si>
  <si>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</si>
  <si>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</si>
  <si>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</si>
  <si>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</si>
  <si>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</si>
  <si>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</si>
  <si>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</si>
  <si>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</si>
  <si>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</si>
  <si>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</si>
  <si>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</si>
  <si>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</si>
  <si>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</si>
  <si>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</si>
  <si>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</si>
  <si>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</si>
  <si>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</si>
  <si>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</si>
  <si>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</si>
  <si>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</si>
  <si>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</si>
  <si>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</si>
  <si>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</si>
  <si>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целевые субсидии</t>
  </si>
  <si>
    <t>1510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</si>
  <si>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</si>
  <si>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</si>
  <si>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</si>
  <si>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</si>
  <si>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</si>
  <si>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</si>
  <si>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</si>
  <si>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</si>
  <si>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</si>
  <si>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</si>
  <si>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</si>
  <si>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</si>
  <si>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</si>
  <si>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</si>
  <si>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</si>
  <si>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</si>
  <si>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</si>
  <si>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</si>
  <si>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</si>
  <si>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</si>
  <si>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</si>
  <si>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</si>
  <si>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</si>
  <si>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</si>
  <si>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131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</si>
  <si>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</si>
  <si>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</si>
  <si>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</si>
  <si>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</si>
  <si>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</si>
  <si>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</si>
  <si>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</si>
  <si>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</si>
  <si>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</si>
  <si>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</si>
  <si>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</si>
  <si>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</si>
  <si>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</si>
  <si>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</si>
  <si>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</si>
  <si>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</si>
  <si>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</si>
  <si>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</si>
  <si>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</si>
  <si>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</si>
  <si>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</si>
  <si>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</si>
  <si>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</si>
  <si>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</si>
  <si>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</si>
  <si>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</si>
  <si>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</si>
  <si>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</si>
  <si>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</si>
  <si>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</si>
  <si>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</si>
  <si>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</si>
  <si>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</si>
  <si>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</si>
  <si>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</si>
  <si>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</si>
  <si>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</si>
  <si>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</si>
  <si>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</si>
  <si>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</si>
  <si>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</si>
  <si>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</si>
  <si>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</si>
  <si>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</si>
  <si>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</si>
  <si>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</si>
  <si>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</si>
  <si>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</si>
  <si>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</si>
  <si>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</si>
  <si>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</si>
  <si>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</si>
  <si>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</si>
  <si>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</si>
  <si>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</si>
  <si>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</si>
  <si>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</si>
  <si>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</si>
  <si>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</si>
  <si>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</si>
  <si>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</si>
  <si>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</si>
  <si>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</si>
  <si>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</si>
  <si>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</si>
  <si>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</si>
  <si>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</si>
  <si>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</si>
  <si>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</si>
  <si>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</si>
  <si>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</si>
  <si>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</si>
  <si>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</si>
  <si>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</si>
  <si>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</si>
  <si>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</si>
  <si>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</si>
  <si>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</si>
  <si>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</si>
  <si>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</si>
  <si>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</si>
  <si>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</si>
  <si>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</si>
  <si>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</si>
  <si>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</si>
  <si>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</si>
  <si>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</si>
  <si>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</si>
  <si>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</si>
  <si>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</si>
  <si>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</si>
  <si>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</si>
  <si>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</si>
  <si>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</si>
  <si>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</si>
  <si>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</si>
  <si>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</si>
  <si>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</si>
  <si>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</si>
  <si>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</si>
  <si>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</si>
  <si>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</si>
  <si>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</si>
  <si>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</si>
  <si>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</si>
  <si>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</si>
  <si>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</si>
  <si>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</si>
  <si>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</si>
  <si>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</si>
  <si>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</si>
  <si>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</si>
  <si>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</si>
  <si>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</si>
  <si>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</si>
  <si>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</si>
  <si>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</si>
  <si>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</si>
  <si>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</si>
  <si>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</si>
  <si>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</si>
  <si>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</si>
  <si>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</si>
  <si>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</si>
  <si>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</si>
  <si>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</si>
  <si>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</si>
  <si>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</si>
  <si>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</si>
  <si>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</si>
  <si>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</si>
  <si>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</si>
  <si>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</si>
  <si>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</si>
  <si>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</si>
  <si>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</si>
  <si>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</si>
  <si>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</si>
  <si>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</si>
  <si>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СОГЛАСОВАНО</t>
  </si>
  <si>
    <t>(наименование должности уполномоченного лица органа-учредителя)</t>
  </si>
  <si>
    <t>Приложение №1</t>
  </si>
  <si>
    <t>к Порядку составления и утверждения плана финансово-хозяйственной деятельности МАУ «СШ «Строитель», утвержденному распоряжением Отдела физической культуры и спорта Администрации Северодвинска от 20.01.2020 г. № 15</t>
  </si>
  <si>
    <t>Начальник отдела физической культуры и спорта Администрации Северодвинска</t>
  </si>
  <si>
    <t>Вегера А.В.</t>
  </si>
  <si>
    <t>Отдел физической культуры и спорта Администрации Северодвинска</t>
  </si>
  <si>
    <t>Муниципальное автономное учреждение "Спортивная школа "Строитель" (МАУ "СШ "Строитель")</t>
  </si>
  <si>
    <t>2902033343</t>
  </si>
  <si>
    <t>(наименование учреждения)</t>
  </si>
  <si>
    <t xml:space="preserve">Директор </t>
  </si>
  <si>
    <t>МАУ "СШ "Строитель"</t>
  </si>
  <si>
    <t>Ткаченко С.В.</t>
  </si>
  <si>
    <t>290201001</t>
  </si>
  <si>
    <t>Код по бюджетной классификации Российской Федерации</t>
  </si>
  <si>
    <t>Всего</t>
  </si>
  <si>
    <t>Субсидия на финансовое обеспечение выполнения муниципального задания</t>
  </si>
  <si>
    <t>Субсидии на иные цели</t>
  </si>
  <si>
    <t>Приносящая доход деятельность (собственные доходы учреждения)</t>
  </si>
  <si>
    <t>Остаток средств на начало текущего финансового года</t>
  </si>
  <si>
    <t>Остаток средств на конец текущего финансового года</t>
  </si>
  <si>
    <t>прочие поступления, всего</t>
  </si>
  <si>
    <t>расходы на закупку товаров, работ, услуг, всего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</si>
  <si>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1</t>
    </r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</si>
  <si>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</si>
  <si>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</si>
  <si>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</si>
  <si>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</si>
  <si>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r>
      <rPr>
        <vertAlign val="superscript"/>
        <sz val="7"/>
        <rFont val="Times New Roman"/>
        <family val="1"/>
      </rPr>
      <t xml:space="preserve">1 </t>
    </r>
    <r>
      <rPr>
        <sz val="7"/>
        <rFont val="Times New Roman"/>
        <family val="1"/>
      </rPr>
      <t>Показатель отражается со знаком "минус".</t>
    </r>
  </si>
  <si>
    <t>Раздел 2. Сведения по выплатам на закупки товаров, работ, услуг</t>
  </si>
  <si>
    <t>Выплаты на закупку товаров, работ, услуг, всего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</si>
  <si>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</si>
  <si>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</si>
  <si>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</si>
  <si>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</si>
  <si>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</si>
  <si>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</si>
  <si>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доходы от операционной аренды</t>
  </si>
  <si>
    <t>проценты по депозитам</t>
  </si>
  <si>
    <t xml:space="preserve"> иные доходы от собственности</t>
  </si>
  <si>
    <t>121</t>
  </si>
  <si>
    <t>124</t>
  </si>
  <si>
    <t>129</t>
  </si>
  <si>
    <t>доходы от оказания платных услуг (работ)</t>
  </si>
  <si>
    <t>135</t>
  </si>
  <si>
    <t>по условным арендным платежам</t>
  </si>
  <si>
    <t>субсидии на иные цели, в том числе:</t>
  </si>
  <si>
    <t>компенсация проезда к месту отдыха и обратно</t>
  </si>
  <si>
    <t>приобретение услуг связи</t>
  </si>
  <si>
    <t>приобретение транспортных услуг</t>
  </si>
  <si>
    <t>расходы на оплату коммунальных услуг</t>
  </si>
  <si>
    <t>расходы на содержание имущества</t>
  </si>
  <si>
    <t>расходы на приобретение основных средств</t>
  </si>
  <si>
    <t>221</t>
  </si>
  <si>
    <t>222</t>
  </si>
  <si>
    <t>223</t>
  </si>
  <si>
    <t>225</t>
  </si>
  <si>
    <t>310</t>
  </si>
  <si>
    <t>226</t>
  </si>
  <si>
    <t>расходы на оплату прочих работ, услуг</t>
  </si>
  <si>
    <t>291</t>
  </si>
  <si>
    <t xml:space="preserve">Объем финансового обеспечения на текущий финансовый 2022 г. </t>
  </si>
  <si>
    <t>344</t>
  </si>
  <si>
    <t>345</t>
  </si>
  <si>
    <t>346</t>
  </si>
  <si>
    <t>Аналитический код</t>
  </si>
  <si>
    <t>141</t>
  </si>
  <si>
    <t>152</t>
  </si>
  <si>
    <t>211</t>
  </si>
  <si>
    <t>214</t>
  </si>
  <si>
    <t>266</t>
  </si>
  <si>
    <t>213</t>
  </si>
  <si>
    <t>оплата труда</t>
  </si>
  <si>
    <t>социальные пособия и компенсации персоналу в денежной форме</t>
  </si>
  <si>
    <t>прочие работы, услуги</t>
  </si>
  <si>
    <t>224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</si>
  <si>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</si>
  <si>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</si>
  <si>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</si>
  <si>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 xml:space="preserve">арендная плата за пользование имуществом </t>
  </si>
  <si>
    <t>экономист</t>
  </si>
  <si>
    <t>Шарыпова Т.В.</t>
  </si>
  <si>
    <t xml:space="preserve">           8(8184)56-64-33</t>
  </si>
  <si>
    <t>директор</t>
  </si>
  <si>
    <t>на 2022 г.</t>
  </si>
  <si>
    <t>доходы от штрафных санкций за нарушение законодательства о закупках и нарушение условий контрактов (договоров)</t>
  </si>
  <si>
    <t xml:space="preserve">             в том числе:</t>
  </si>
  <si>
    <t>софинансирование приобретения спортивного инвентаря и оборудования для муниципальных учреждений физкультурно-спортивной направленности</t>
  </si>
  <si>
    <t>на выплату социально значимых расходов, связанных с временным приостановлением предпринимательской деятельности и иной приносящей доход деятельности муниципальных учреждений при реализации ограничительных мер, направленных на предотвращение эпидемий и обеспечение санитарно-эпидемиологического благополучия населения</t>
  </si>
  <si>
    <t>закупки</t>
  </si>
  <si>
    <t>180</t>
  </si>
  <si>
    <t>189</t>
  </si>
  <si>
    <t>1410</t>
  </si>
  <si>
    <t>1420</t>
  </si>
  <si>
    <t>1430</t>
  </si>
  <si>
    <t>1440</t>
  </si>
  <si>
    <t>1450</t>
  </si>
  <si>
    <t>1460</t>
  </si>
  <si>
    <t xml:space="preserve">  </t>
  </si>
  <si>
    <t xml:space="preserve">                (телефон)</t>
  </si>
  <si>
    <t>проверка</t>
  </si>
  <si>
    <t>162</t>
  </si>
  <si>
    <t>на финансовое обеспечение мероприятий, связанных с профилактикой распространения новой коронавирусной инфекции(COVID-19)</t>
  </si>
  <si>
    <t>341</t>
  </si>
  <si>
    <t>349</t>
  </si>
  <si>
    <t>увеличение стоимости нематериальных активов</t>
  </si>
  <si>
    <t>увеличение стоимости лекарственных препаратов и материалов, применяемых в медицинских целях</t>
  </si>
  <si>
    <t>увеличение стоимости прочих материальных запасов однократного применения</t>
  </si>
  <si>
    <t>возврат ссуд, кредитов(заимствований)</t>
  </si>
  <si>
    <t xml:space="preserve">Объем финансового обеспечения на текущий финансовый 2023 г. </t>
  </si>
  <si>
    <t>21</t>
  </si>
  <si>
    <t>на 2023 г.</t>
  </si>
  <si>
    <t>30</t>
  </si>
  <si>
    <t xml:space="preserve"> План финансово-хозяйственной деятельности
на 2022г. и плановый период 2023 и 2024 годов
</t>
  </si>
  <si>
    <t>УТВЕРЖДЕНО                                                                                           решением Наблюдательного совета МАУ "СШ "Строитель"                               протокол № 13 от 30.12.2021</t>
  </si>
  <si>
    <t>декабря</t>
  </si>
  <si>
    <t>на 2024 г.</t>
  </si>
  <si>
    <t xml:space="preserve">Объем финансового обеспечения на текущий финансовый 2024 г. 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</si>
  <si>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</si>
  <si>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r>
      <rPr>
        <b/>
        <sz val="8"/>
        <rFont val="Times New Roman"/>
        <family val="1"/>
      </rPr>
      <t>в том числе:</t>
    </r>
    <r>
      <rPr>
        <sz val="8"/>
        <rFont val="Times New Roman"/>
        <family val="1"/>
      </rPr>
      <t xml:space="preserve">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учреждение: </t>
    </r>
    <r>
      <rPr>
        <b/>
        <sz val="8"/>
        <rFont val="Times New Roman"/>
        <family val="1"/>
      </rPr>
      <t>в том числе:</t>
    </r>
  </si>
  <si>
    <t>обеспечение доступа к объектам спорта</t>
  </si>
  <si>
    <t>реализация спортивной подготовки по олимпийским видам спорта в муниципальных учреждениях</t>
  </si>
  <si>
    <t>приобретение современного спортивного инвентаря, оборудования, аксессуаров и материалов</t>
  </si>
  <si>
    <t>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 и членов их семей</t>
  </si>
  <si>
    <t>выполнение работ по капитальному и текущему ремонту спортивных объектов, объектов благоустройства и инженерных систем МАУ "СШ "Строитель"</t>
  </si>
  <si>
    <t>01</t>
  </si>
  <si>
    <t>января</t>
  </si>
  <si>
    <t>22</t>
  </si>
  <si>
    <t>01.01.2022</t>
  </si>
  <si>
    <t>Улучшение технического состояний спортивных объектов МАУ "СШ "Строитель"</t>
  </si>
  <si>
    <t>Повышение оснащенности МАУ "СШ "Строитель"спортивным инвентарем, оборудованием, аксессуарами и материалами</t>
  </si>
  <si>
    <t xml:space="preserve">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 </t>
  </si>
  <si>
    <t>247</t>
  </si>
  <si>
    <t>ПРОЕКТ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</si>
</sst>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vertAlign val="superscript"/>
      <sz val="7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1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52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15" xfId="0" applyNumberFormat="1" applyFont="1" applyBorder="1" applyAlignment="1">
      <alignment horizontal="left"/>
    </xf>
    <xf numFmtId="0" fontId="10" fillId="0" borderId="15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left"/>
    </xf>
    <xf numFmtId="0" fontId="13" fillId="0" borderId="16" xfId="0" applyNumberFormat="1" applyFont="1" applyBorder="1" applyAlignment="1">
      <alignment horizontal="left"/>
    </xf>
    <xf numFmtId="0" fontId="13" fillId="0" borderId="17" xfId="0" applyNumberFormat="1" applyFont="1" applyBorder="1" applyAlignment="1">
      <alignment horizontal="left"/>
    </xf>
    <xf numFmtId="0" fontId="13" fillId="0" borderId="18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 vertical="top"/>
    </xf>
    <xf numFmtId="0" fontId="12" fillId="0" borderId="19" xfId="0" applyNumberFormat="1" applyFont="1" applyBorder="1" applyAlignment="1">
      <alignment horizontal="left"/>
    </xf>
    <xf numFmtId="0" fontId="12" fillId="0" borderId="20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left"/>
    </xf>
    <xf numFmtId="0" fontId="12" fillId="0" borderId="22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center" vertical="top"/>
    </xf>
    <xf numFmtId="0" fontId="12" fillId="0" borderId="22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left"/>
    </xf>
    <xf numFmtId="4" fontId="4" fillId="34" borderId="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/>
    </xf>
    <xf numFmtId="4" fontId="4" fillId="33" borderId="0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12" fillId="0" borderId="23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wrapText="1"/>
    </xf>
    <xf numFmtId="0" fontId="10" fillId="0" borderId="24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10" fillId="0" borderId="24" xfId="0" applyNumberFormat="1" applyFont="1" applyBorder="1" applyAlignment="1">
      <alignment horizontal="left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2"/>
    </xf>
    <xf numFmtId="0" fontId="1" fillId="0" borderId="10" xfId="0" applyNumberFormat="1" applyFont="1" applyBorder="1" applyAlignment="1">
      <alignment horizontal="left" indent="2"/>
    </xf>
    <xf numFmtId="49" fontId="1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3"/>
    </xf>
    <xf numFmtId="0" fontId="1" fillId="0" borderId="10" xfId="0" applyNumberFormat="1" applyFont="1" applyBorder="1" applyAlignment="1">
      <alignment horizontal="left" indent="3"/>
    </xf>
    <xf numFmtId="0" fontId="1" fillId="0" borderId="10" xfId="0" applyNumberFormat="1" applyFont="1" applyBorder="1" applyAlignment="1">
      <alignment horizontal="left" wrapText="1" indent="4"/>
    </xf>
    <xf numFmtId="0" fontId="1" fillId="0" borderId="10" xfId="0" applyNumberFormat="1" applyFont="1" applyBorder="1" applyAlignment="1">
      <alignment horizontal="left" indent="4"/>
    </xf>
    <xf numFmtId="0" fontId="1" fillId="33" borderId="10" xfId="0" applyNumberFormat="1" applyFont="1" applyFill="1" applyBorder="1" applyAlignment="1">
      <alignment horizontal="left" wrapText="1" indent="3"/>
    </xf>
    <xf numFmtId="49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left" indent="4"/>
    </xf>
    <xf numFmtId="0" fontId="1" fillId="0" borderId="13" xfId="0" applyNumberFormat="1" applyFont="1" applyBorder="1" applyAlignment="1">
      <alignment horizontal="left" indent="4"/>
    </xf>
    <xf numFmtId="0" fontId="1" fillId="0" borderId="14" xfId="0" applyNumberFormat="1" applyFont="1" applyBorder="1" applyAlignment="1">
      <alignment horizontal="left" indent="4"/>
    </xf>
    <xf numFmtId="4" fontId="4" fillId="34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left" wrapText="1" indent="1"/>
    </xf>
    <xf numFmtId="0" fontId="4" fillId="34" borderId="10" xfId="0" applyNumberFormat="1" applyFont="1" applyFill="1" applyBorder="1" applyAlignment="1">
      <alignment horizontal="left" indent="1"/>
    </xf>
    <xf numFmtId="49" fontId="4" fillId="34" borderId="1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left" wrapText="1" indent="1"/>
    </xf>
    <xf numFmtId="0" fontId="4" fillId="0" borderId="10" xfId="0" applyNumberFormat="1" applyFont="1" applyBorder="1" applyAlignment="1">
      <alignment horizontal="left" indent="1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 indent="2"/>
    </xf>
    <xf numFmtId="0" fontId="4" fillId="0" borderId="10" xfId="0" applyNumberFormat="1" applyFont="1" applyBorder="1" applyAlignment="1">
      <alignment horizontal="left" indent="2"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1"/>
    </xf>
    <xf numFmtId="0" fontId="1" fillId="0" borderId="10" xfId="0" applyNumberFormat="1" applyFont="1" applyBorder="1" applyAlignment="1">
      <alignment horizontal="left" indent="1"/>
    </xf>
    <xf numFmtId="0" fontId="1" fillId="0" borderId="10" xfId="0" applyNumberFormat="1" applyFont="1" applyFill="1" applyBorder="1" applyAlignment="1">
      <alignment horizontal="left" wrapText="1" indent="3"/>
    </xf>
    <xf numFmtId="0" fontId="1" fillId="0" borderId="10" xfId="0" applyNumberFormat="1" applyFont="1" applyFill="1" applyBorder="1" applyAlignment="1">
      <alignment horizontal="left" indent="3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wrapText="1" indent="1"/>
    </xf>
    <xf numFmtId="0" fontId="4" fillId="33" borderId="10" xfId="0" applyNumberFormat="1" applyFont="1" applyFill="1" applyBorder="1" applyAlignment="1">
      <alignment horizontal="left" indent="1"/>
    </xf>
    <xf numFmtId="49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left" wrapText="1" indent="3"/>
    </xf>
    <xf numFmtId="0" fontId="1" fillId="0" borderId="10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indent="3"/>
    </xf>
    <xf numFmtId="0" fontId="4" fillId="0" borderId="10" xfId="0" applyNumberFormat="1" applyFont="1" applyBorder="1" applyAlignment="1">
      <alignment horizontal="left" wrapText="1"/>
    </xf>
    <xf numFmtId="0" fontId="12" fillId="0" borderId="24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0" fontId="12" fillId="0" borderId="26" xfId="0" applyNumberFormat="1" applyFont="1" applyBorder="1" applyAlignment="1">
      <alignment horizontal="center" vertical="top"/>
    </xf>
    <xf numFmtId="0" fontId="12" fillId="0" borderId="27" xfId="0" applyNumberFormat="1" applyFont="1" applyBorder="1" applyAlignment="1">
      <alignment horizontal="center"/>
    </xf>
    <xf numFmtId="0" fontId="12" fillId="0" borderId="28" xfId="0" applyNumberFormat="1" applyFont="1" applyBorder="1" applyAlignment="1">
      <alignment horizontal="center"/>
    </xf>
    <xf numFmtId="0" fontId="12" fillId="0" borderId="29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/>
    </xf>
    <xf numFmtId="49" fontId="12" fillId="0" borderId="24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right"/>
    </xf>
    <xf numFmtId="0" fontId="12" fillId="0" borderId="24" xfId="0" applyNumberFormat="1" applyFont="1" applyBorder="1" applyAlignment="1">
      <alignment horizontal="left"/>
    </xf>
    <xf numFmtId="0" fontId="53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24"/>
  <sheetViews>
    <sheetView tabSelected="1" view="pageBreakPreview" zoomScale="110" zoomScaleSheetLayoutView="110" zoomScalePageLayoutView="0" workbookViewId="0" topLeftCell="A1">
      <selection activeCell="AG9" sqref="AG9"/>
    </sheetView>
  </sheetViews>
  <sheetFormatPr defaultColWidth="0.875" defaultRowHeight="12.75"/>
  <cols>
    <col min="1" max="9" width="0.875" style="1" customWidth="1"/>
    <col min="10" max="10" width="5.75390625" style="1" customWidth="1"/>
    <col min="11" max="26" width="0.875" style="1" customWidth="1"/>
    <col min="27" max="27" width="10.625" style="1" customWidth="1"/>
    <col min="28" max="47" width="0.875" style="1" customWidth="1"/>
    <col min="48" max="48" width="2.375" style="1" customWidth="1"/>
    <col min="49" max="50" width="0.875" style="1" hidden="1" customWidth="1"/>
    <col min="51" max="56" width="0.875" style="1" customWidth="1"/>
    <col min="57" max="57" width="2.375" style="1" customWidth="1"/>
    <col min="58" max="58" width="0.875" style="1" hidden="1" customWidth="1"/>
    <col min="59" max="59" width="0.875" style="1" customWidth="1"/>
    <col min="60" max="60" width="2.25390625" style="1" customWidth="1"/>
    <col min="61" max="61" width="0.875" style="1" customWidth="1"/>
    <col min="62" max="62" width="1.37890625" style="1" customWidth="1"/>
    <col min="63" max="81" width="0.875" style="1" customWidth="1"/>
    <col min="82" max="82" width="5.00390625" style="1" customWidth="1"/>
    <col min="83" max="85" width="0.875" style="1" customWidth="1"/>
    <col min="86" max="86" width="1.625" style="1" customWidth="1"/>
    <col min="87" max="98" width="0.875" style="1" customWidth="1"/>
    <col min="99" max="99" width="0.12890625" style="1" customWidth="1"/>
    <col min="100" max="100" width="0.875" style="1" customWidth="1"/>
    <col min="101" max="101" width="2.75390625" style="1" customWidth="1"/>
    <col min="102" max="102" width="0.875" style="1" hidden="1" customWidth="1"/>
    <col min="103" max="103" width="0.12890625" style="1" hidden="1" customWidth="1"/>
    <col min="104" max="105" width="0.875" style="1" hidden="1" customWidth="1"/>
    <col min="106" max="106" width="0.875" style="1" customWidth="1"/>
    <col min="107" max="107" width="1.25" style="1" customWidth="1"/>
    <col min="108" max="110" width="0.875" style="1" hidden="1" customWidth="1"/>
    <col min="111" max="111" width="0.74609375" style="1" hidden="1" customWidth="1"/>
    <col min="112" max="119" width="0.875" style="1" hidden="1" customWidth="1"/>
    <col min="120" max="120" width="0.74609375" style="1" hidden="1" customWidth="1"/>
    <col min="121" max="122" width="0.875" style="1" hidden="1" customWidth="1"/>
    <col min="123" max="123" width="0.12890625" style="1" hidden="1" customWidth="1"/>
    <col min="124" max="125" width="0.875" style="1" hidden="1" customWidth="1"/>
    <col min="126" max="126" width="0.74609375" style="1" hidden="1" customWidth="1"/>
    <col min="127" max="146" width="0.875" style="1" customWidth="1"/>
    <col min="147" max="147" width="0.74609375" style="1" customWidth="1"/>
    <col min="148" max="148" width="0.875" style="1" hidden="1" customWidth="1"/>
    <col min="149" max="151" width="0.875" style="1" customWidth="1"/>
    <col min="152" max="152" width="2.125" style="1" customWidth="1"/>
    <col min="153" max="159" width="0.875" style="1" customWidth="1"/>
    <col min="160" max="160" width="3.75390625" style="1" customWidth="1"/>
    <col min="161" max="161" width="1.37890625" style="1" hidden="1" customWidth="1"/>
    <col min="162" max="162" width="0.2421875" style="1" customWidth="1"/>
    <col min="163" max="163" width="1.12109375" style="1" hidden="1" customWidth="1"/>
    <col min="164" max="16384" width="0.875" style="1" customWidth="1"/>
  </cols>
  <sheetData>
    <row r="1" spans="2:161" s="20" customFormat="1" ht="15" customHeight="1">
      <c r="B1" s="140" t="s">
        <v>352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DB1" s="61" t="s">
        <v>221</v>
      </c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</row>
    <row r="2" spans="1:161" s="20" customFormat="1" ht="67.5" customHeight="1">
      <c r="A2" s="141" t="s">
        <v>333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CM2" s="53" t="s">
        <v>222</v>
      </c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</row>
    <row r="3" s="20" customFormat="1" ht="6" customHeight="1"/>
    <row r="4" spans="106:161" s="20" customFormat="1" ht="2.25" customHeight="1"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</row>
    <row r="5" s="20" customFormat="1" ht="18" customHeight="1" hidden="1"/>
    <row r="6" spans="127:161" s="20" customFormat="1" ht="15.75">
      <c r="DW6" s="51" t="s">
        <v>15</v>
      </c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</row>
    <row r="7" spans="127:161" s="20" customFormat="1" ht="15.75">
      <c r="DW7" s="55" t="s">
        <v>229</v>
      </c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</row>
    <row r="8" spans="127:161" s="20" customFormat="1" ht="22.5" customHeight="1">
      <c r="DW8" s="57" t="s">
        <v>11</v>
      </c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</row>
    <row r="9" spans="127:161" s="20" customFormat="1" ht="15.75">
      <c r="DW9" s="55" t="s">
        <v>230</v>
      </c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</row>
    <row r="10" spans="127:161" s="20" customFormat="1" ht="15.75">
      <c r="DW10" s="52" t="s">
        <v>228</v>
      </c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</row>
    <row r="11" spans="127:161" s="20" customFormat="1" ht="15.75"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L11" s="55" t="s">
        <v>231</v>
      </c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</row>
    <row r="12" spans="127:161" s="20" customFormat="1" ht="15.75">
      <c r="DW12" s="57" t="s">
        <v>12</v>
      </c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L12" s="57" t="s">
        <v>13</v>
      </c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</row>
    <row r="13" spans="127:156" s="20" customFormat="1" ht="15.75">
      <c r="DW13" s="58" t="s">
        <v>14</v>
      </c>
      <c r="DX13" s="58"/>
      <c r="DY13" s="62" t="s">
        <v>331</v>
      </c>
      <c r="DZ13" s="62"/>
      <c r="EA13" s="62"/>
      <c r="EB13" s="63" t="s">
        <v>14</v>
      </c>
      <c r="EC13" s="63"/>
      <c r="EE13" s="62" t="s">
        <v>334</v>
      </c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58">
        <v>20</v>
      </c>
      <c r="EU13" s="58"/>
      <c r="EV13" s="58"/>
      <c r="EW13" s="60" t="s">
        <v>329</v>
      </c>
      <c r="EX13" s="60"/>
      <c r="EY13" s="60"/>
      <c r="EZ13" s="20" t="s">
        <v>2</v>
      </c>
    </row>
    <row r="14" s="20" customFormat="1" ht="27" customHeight="1"/>
    <row r="15" spans="51:107" s="22" customFormat="1" ht="15.75">
      <c r="AY15" s="54" t="s">
        <v>332</v>
      </c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</row>
    <row r="16" spans="44:162" s="22" customFormat="1" ht="27.75" customHeight="1">
      <c r="AR16" s="25" t="s">
        <v>317</v>
      </c>
      <c r="AS16" s="25"/>
      <c r="AT16" s="25"/>
      <c r="AU16" s="25"/>
      <c r="AV16" s="25"/>
      <c r="AW16" s="25"/>
      <c r="AX16" s="25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ES16" s="56" t="s">
        <v>16</v>
      </c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23"/>
    </row>
    <row r="17" spans="149:162" s="20" customFormat="1" ht="4.5" customHeight="1" hidden="1"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24"/>
    </row>
    <row r="18" spans="59:162" s="20" customFormat="1" ht="12.75" customHeight="1">
      <c r="BG18" s="58" t="s">
        <v>28</v>
      </c>
      <c r="BH18" s="58"/>
      <c r="BI18" s="58"/>
      <c r="BJ18" s="58"/>
      <c r="BK18" s="62" t="s">
        <v>344</v>
      </c>
      <c r="BL18" s="62"/>
      <c r="BM18" s="62"/>
      <c r="BN18" s="63" t="s">
        <v>14</v>
      </c>
      <c r="BO18" s="63"/>
      <c r="BQ18" s="62" t="s">
        <v>345</v>
      </c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58">
        <v>20</v>
      </c>
      <c r="CG18" s="58"/>
      <c r="CH18" s="58"/>
      <c r="CI18" s="60" t="s">
        <v>346</v>
      </c>
      <c r="CJ18" s="60"/>
      <c r="CK18" s="60"/>
      <c r="CL18" s="20" t="s">
        <v>2</v>
      </c>
      <c r="EQ18" s="21" t="s">
        <v>17</v>
      </c>
      <c r="ES18" s="59" t="s">
        <v>347</v>
      </c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24"/>
    </row>
    <row r="19" spans="1:162" s="20" customFormat="1" ht="18" customHeight="1">
      <c r="A19" s="63" t="s">
        <v>20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EQ19" s="21" t="s">
        <v>18</v>
      </c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24"/>
    </row>
    <row r="20" spans="1:162" s="20" customFormat="1" ht="15.75" customHeight="1">
      <c r="A20" s="20" t="s">
        <v>21</v>
      </c>
      <c r="AB20" s="64" t="s">
        <v>225</v>
      </c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EQ20" s="21" t="s">
        <v>19</v>
      </c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24"/>
    </row>
    <row r="21" spans="147:162" s="20" customFormat="1" ht="15.75">
      <c r="EQ21" s="21" t="s">
        <v>18</v>
      </c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24"/>
    </row>
    <row r="22" spans="147:162" s="20" customFormat="1" ht="15.75">
      <c r="EQ22" s="21" t="s">
        <v>22</v>
      </c>
      <c r="ES22" s="59" t="s">
        <v>227</v>
      </c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24"/>
    </row>
    <row r="23" spans="1:162" s="20" customFormat="1" ht="15.75">
      <c r="A23" s="20" t="s">
        <v>26</v>
      </c>
      <c r="K23" s="64" t="s">
        <v>226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EQ23" s="21" t="s">
        <v>23</v>
      </c>
      <c r="ES23" s="59" t="s">
        <v>232</v>
      </c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24"/>
    </row>
    <row r="24" spans="1:162" s="20" customFormat="1" ht="18" customHeight="1">
      <c r="A24" s="20" t="s">
        <v>27</v>
      </c>
      <c r="EQ24" s="21" t="s">
        <v>24</v>
      </c>
      <c r="ES24" s="59" t="s">
        <v>25</v>
      </c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24"/>
    </row>
    <row r="25" s="20" customFormat="1" ht="15.75"/>
  </sheetData>
  <sheetProtection/>
  <mergeCells count="38">
    <mergeCell ref="A19:AA19"/>
    <mergeCell ref="AB20:DP20"/>
    <mergeCell ref="K23:DP23"/>
    <mergeCell ref="ES22:FE22"/>
    <mergeCell ref="ES23:FE23"/>
    <mergeCell ref="BK18:BM18"/>
    <mergeCell ref="BN18:BO18"/>
    <mergeCell ref="BQ18:CE18"/>
    <mergeCell ref="BG18:BJ18"/>
    <mergeCell ref="DB1:FE1"/>
    <mergeCell ref="DB4:FE4"/>
    <mergeCell ref="DW7:FE7"/>
    <mergeCell ref="DW8:FE8"/>
    <mergeCell ref="DW9:FE9"/>
    <mergeCell ref="CI18:CK18"/>
    <mergeCell ref="DW13:DX13"/>
    <mergeCell ref="DY13:EA13"/>
    <mergeCell ref="EB13:EC13"/>
    <mergeCell ref="EE13:ES13"/>
    <mergeCell ref="ET13:EV13"/>
    <mergeCell ref="EL12:FE12"/>
    <mergeCell ref="CF18:CH18"/>
    <mergeCell ref="ES24:FE24"/>
    <mergeCell ref="ES18:FE18"/>
    <mergeCell ref="ES19:FE19"/>
    <mergeCell ref="ES20:FE20"/>
    <mergeCell ref="ES21:FE21"/>
    <mergeCell ref="EW13:EY13"/>
    <mergeCell ref="B1:BN1"/>
    <mergeCell ref="DW10:FE10"/>
    <mergeCell ref="A2:BM2"/>
    <mergeCell ref="CM2:FE2"/>
    <mergeCell ref="AY15:DC16"/>
    <mergeCell ref="EL11:FE11"/>
    <mergeCell ref="DW11:EI11"/>
    <mergeCell ref="DW6:FE6"/>
    <mergeCell ref="ES16:FE17"/>
    <mergeCell ref="DW12:EI12"/>
  </mergeCells>
  <printOptions/>
  <pageMargins left="0.3937007874015748" right="0.2362204724409449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I105"/>
  <sheetViews>
    <sheetView view="pageBreakPreview" zoomScale="110" zoomScaleSheetLayoutView="110" zoomScalePageLayoutView="0" workbookViewId="0" topLeftCell="A1">
      <selection activeCell="A28" sqref="A28:BW28"/>
    </sheetView>
  </sheetViews>
  <sheetFormatPr defaultColWidth="0.875" defaultRowHeight="12.75"/>
  <cols>
    <col min="1" max="74" width="0.875" style="1" customWidth="1"/>
    <col min="75" max="75" width="19.625" style="1" customWidth="1"/>
    <col min="76" max="96" width="0.875" style="1" customWidth="1"/>
    <col min="97" max="97" width="8.25390625" style="1" customWidth="1"/>
    <col min="98" max="98" width="5.25390625" style="1" customWidth="1"/>
    <col min="99" max="109" width="0.875" style="1" customWidth="1"/>
    <col min="110" max="110" width="0.875" style="1" hidden="1" customWidth="1"/>
    <col min="111" max="122" width="0.875" style="1" customWidth="1"/>
    <col min="123" max="123" width="2.625" style="1" customWidth="1"/>
    <col min="124" max="148" width="0.875" style="1" customWidth="1"/>
    <col min="149" max="149" width="4.25390625" style="1" customWidth="1"/>
    <col min="150" max="152" width="0" style="1" hidden="1" customWidth="1"/>
    <col min="153" max="153" width="15.25390625" style="1" hidden="1" customWidth="1"/>
    <col min="154" max="154" width="10.625" style="1" hidden="1" customWidth="1"/>
    <col min="155" max="161" width="0.875" style="1" customWidth="1"/>
    <col min="162" max="162" width="10.875" style="1" bestFit="1" customWidth="1"/>
    <col min="163" max="164" width="0.875" style="1" customWidth="1"/>
    <col min="165" max="165" width="4.625" style="1" bestFit="1" customWidth="1"/>
    <col min="166" max="16384" width="0.875" style="1" customWidth="1"/>
  </cols>
  <sheetData>
    <row r="1" ht="6.75" customHeight="1"/>
    <row r="2" spans="1:149" s="4" customFormat="1" ht="10.5">
      <c r="A2" s="115" t="s">
        <v>29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</row>
    <row r="4" spans="1:149" ht="11.25" customHeight="1">
      <c r="A4" s="116" t="s">
        <v>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7" t="s">
        <v>1</v>
      </c>
      <c r="BY4" s="117"/>
      <c r="BZ4" s="117"/>
      <c r="CA4" s="117"/>
      <c r="CB4" s="117"/>
      <c r="CC4" s="117"/>
      <c r="CD4" s="117"/>
      <c r="CE4" s="117"/>
      <c r="CF4" s="117" t="s">
        <v>233</v>
      </c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 t="s">
        <v>284</v>
      </c>
      <c r="CT4" s="116" t="s">
        <v>336</v>
      </c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</row>
    <row r="5" spans="1:149" ht="11.2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 t="s">
        <v>234</v>
      </c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 t="s">
        <v>235</v>
      </c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 t="s">
        <v>236</v>
      </c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 t="s">
        <v>237</v>
      </c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</row>
    <row r="6" spans="1:149" ht="63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</row>
    <row r="7" spans="1:149" ht="11.25">
      <c r="A7" s="114" t="s">
        <v>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 t="s">
        <v>5</v>
      </c>
      <c r="BY7" s="114"/>
      <c r="BZ7" s="114"/>
      <c r="CA7" s="114"/>
      <c r="CB7" s="114"/>
      <c r="CC7" s="114"/>
      <c r="CD7" s="114"/>
      <c r="CE7" s="114"/>
      <c r="CF7" s="114" t="s">
        <v>6</v>
      </c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"/>
      <c r="CT7" s="114" t="s">
        <v>7</v>
      </c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 t="s">
        <v>8</v>
      </c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 t="s">
        <v>9</v>
      </c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 t="s">
        <v>10</v>
      </c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</row>
    <row r="8" spans="1:149" s="4" customFormat="1" ht="12.75" customHeight="1">
      <c r="A8" s="77" t="s">
        <v>238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8" t="s">
        <v>30</v>
      </c>
      <c r="BY8" s="78"/>
      <c r="BZ8" s="78"/>
      <c r="CA8" s="78"/>
      <c r="CB8" s="78"/>
      <c r="CC8" s="78"/>
      <c r="CD8" s="78"/>
      <c r="CE8" s="78"/>
      <c r="CF8" s="78" t="s">
        <v>31</v>
      </c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12"/>
      <c r="CT8" s="79">
        <f>DG8+DT8+EG8</f>
        <v>0</v>
      </c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>
        <v>0</v>
      </c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>
        <v>0</v>
      </c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>
        <v>0</v>
      </c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</row>
    <row r="9" spans="1:149" ht="12.75" customHeight="1">
      <c r="A9" s="113" t="s">
        <v>239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70" t="s">
        <v>32</v>
      </c>
      <c r="BY9" s="70"/>
      <c r="BZ9" s="70"/>
      <c r="CA9" s="70"/>
      <c r="CB9" s="70"/>
      <c r="CC9" s="70"/>
      <c r="CD9" s="70"/>
      <c r="CE9" s="70"/>
      <c r="CF9" s="70" t="s">
        <v>31</v>
      </c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8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</row>
    <row r="10" spans="1:153" s="4" customFormat="1" ht="10.5">
      <c r="A10" s="77" t="s">
        <v>33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8" t="s">
        <v>34</v>
      </c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12"/>
      <c r="CT10" s="79">
        <f>DG10+DT10+EG10</f>
        <v>45578935.94</v>
      </c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>
        <f>DG16+DG23+DG26</f>
        <v>16882527.51</v>
      </c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>
        <f>DT16+DT23+DT26+DT37</f>
        <v>3715000</v>
      </c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>
        <f>EG11+EG16+EG23+EG97+EG40</f>
        <v>24981408.43</v>
      </c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W10" s="9"/>
    </row>
    <row r="11" spans="1:162" s="4" customFormat="1" ht="22.5" customHeight="1">
      <c r="A11" s="95" t="s">
        <v>35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78" t="s">
        <v>36</v>
      </c>
      <c r="BY11" s="78"/>
      <c r="BZ11" s="78"/>
      <c r="CA11" s="78"/>
      <c r="CB11" s="78"/>
      <c r="CC11" s="78"/>
      <c r="CD11" s="78"/>
      <c r="CE11" s="78"/>
      <c r="CF11" s="78" t="s">
        <v>37</v>
      </c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12"/>
      <c r="CT11" s="79">
        <f>EG11</f>
        <v>1430000</v>
      </c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>
        <v>0</v>
      </c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>
        <v>0</v>
      </c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>
        <f>EG13+EG14+EG15</f>
        <v>1430000</v>
      </c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W11" s="9"/>
      <c r="EX11" s="9"/>
      <c r="FF11" s="9">
        <f>EG8+EG10-EG44</f>
        <v>0</v>
      </c>
    </row>
    <row r="12" spans="1:149" ht="11.25">
      <c r="A12" s="69" t="s">
        <v>38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70" t="s">
        <v>39</v>
      </c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8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</row>
    <row r="13" spans="1:149" s="6" customFormat="1" ht="11.25">
      <c r="A13" s="69" t="s">
        <v>256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70" t="s">
        <v>39</v>
      </c>
      <c r="BY13" s="70"/>
      <c r="BZ13" s="70"/>
      <c r="CA13" s="70"/>
      <c r="CB13" s="70"/>
      <c r="CC13" s="70"/>
      <c r="CD13" s="70"/>
      <c r="CE13" s="70"/>
      <c r="CF13" s="70" t="s">
        <v>37</v>
      </c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8" t="s">
        <v>259</v>
      </c>
      <c r="CT13" s="80">
        <f>EG13</f>
        <v>1380000</v>
      </c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>
        <v>0</v>
      </c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>
        <v>0</v>
      </c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>
        <v>1380000</v>
      </c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</row>
    <row r="14" spans="1:149" s="6" customFormat="1" ht="11.25">
      <c r="A14" s="69" t="s">
        <v>257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70" t="s">
        <v>39</v>
      </c>
      <c r="BY14" s="70"/>
      <c r="BZ14" s="70"/>
      <c r="CA14" s="70"/>
      <c r="CB14" s="70"/>
      <c r="CC14" s="70"/>
      <c r="CD14" s="70"/>
      <c r="CE14" s="70"/>
      <c r="CF14" s="70" t="s">
        <v>37</v>
      </c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8" t="s">
        <v>260</v>
      </c>
      <c r="CT14" s="80">
        <f>EG14</f>
        <v>50000</v>
      </c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>
        <v>0</v>
      </c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>
        <v>0</v>
      </c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>
        <v>50000</v>
      </c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</row>
    <row r="15" spans="1:149" s="6" customFormat="1" ht="11.25">
      <c r="A15" s="69" t="s">
        <v>258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70" t="s">
        <v>39</v>
      </c>
      <c r="BY15" s="70"/>
      <c r="BZ15" s="70"/>
      <c r="CA15" s="70"/>
      <c r="CB15" s="70"/>
      <c r="CC15" s="70"/>
      <c r="CD15" s="70"/>
      <c r="CE15" s="70"/>
      <c r="CF15" s="70" t="s">
        <v>37</v>
      </c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8" t="s">
        <v>261</v>
      </c>
      <c r="CT15" s="80">
        <f>EG15</f>
        <v>0</v>
      </c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>
        <v>0</v>
      </c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>
        <v>0</v>
      </c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>
        <v>0</v>
      </c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</row>
    <row r="16" spans="1:149" s="4" customFormat="1" ht="10.5" customHeight="1">
      <c r="A16" s="95" t="s">
        <v>40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78" t="s">
        <v>41</v>
      </c>
      <c r="BY16" s="78"/>
      <c r="BZ16" s="78"/>
      <c r="CA16" s="78"/>
      <c r="CB16" s="78"/>
      <c r="CC16" s="78"/>
      <c r="CD16" s="78"/>
      <c r="CE16" s="78"/>
      <c r="CF16" s="78" t="s">
        <v>42</v>
      </c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12"/>
      <c r="CT16" s="79">
        <f>DG16+EG16</f>
        <v>40430435.94</v>
      </c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>
        <f>DG17</f>
        <v>16882527.51</v>
      </c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>
        <v>0</v>
      </c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>
        <f>EG21+EG22</f>
        <v>23547908.43</v>
      </c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</row>
    <row r="17" spans="1:149" s="6" customFormat="1" ht="33.75" customHeight="1">
      <c r="A17" s="81" t="s">
        <v>338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70" t="s">
        <v>43</v>
      </c>
      <c r="BY17" s="70"/>
      <c r="BZ17" s="70"/>
      <c r="CA17" s="70"/>
      <c r="CB17" s="70"/>
      <c r="CC17" s="70"/>
      <c r="CD17" s="70"/>
      <c r="CE17" s="70"/>
      <c r="CF17" s="70" t="s">
        <v>42</v>
      </c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8" t="s">
        <v>79</v>
      </c>
      <c r="CT17" s="80">
        <f>DG17</f>
        <v>16882527.51</v>
      </c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>
        <f>DG18+DG19+DG20</f>
        <v>16882527.51</v>
      </c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>
        <v>0</v>
      </c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>
        <v>0</v>
      </c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</row>
    <row r="18" spans="1:149" s="6" customFormat="1" ht="24" customHeight="1">
      <c r="A18" s="81" t="s">
        <v>337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70"/>
      <c r="BY18" s="70"/>
      <c r="BZ18" s="70"/>
      <c r="CA18" s="70"/>
      <c r="CB18" s="70"/>
      <c r="CC18" s="70"/>
      <c r="CD18" s="70"/>
      <c r="CE18" s="70"/>
      <c r="CF18" s="70" t="s">
        <v>42</v>
      </c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8" t="s">
        <v>79</v>
      </c>
      <c r="CT18" s="80">
        <f>DG18</f>
        <v>8676438.06</v>
      </c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>
        <v>8676438.06</v>
      </c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>
        <v>0</v>
      </c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>
        <v>0</v>
      </c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</row>
    <row r="19" spans="1:149" s="6" customFormat="1" ht="17.25" customHeight="1">
      <c r="A19" s="81" t="s">
        <v>339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70"/>
      <c r="BY19" s="70"/>
      <c r="BZ19" s="70"/>
      <c r="CA19" s="70"/>
      <c r="CB19" s="70"/>
      <c r="CC19" s="70"/>
      <c r="CD19" s="70"/>
      <c r="CE19" s="70"/>
      <c r="CF19" s="70" t="s">
        <v>42</v>
      </c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8" t="s">
        <v>79</v>
      </c>
      <c r="CT19" s="80">
        <f>DG19</f>
        <v>2244819.65</v>
      </c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>
        <v>2244819.65</v>
      </c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>
        <v>0</v>
      </c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>
        <v>0</v>
      </c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</row>
    <row r="20" spans="1:149" s="6" customFormat="1" ht="17.25" customHeight="1">
      <c r="A20" s="81" t="s">
        <v>340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70"/>
      <c r="BY20" s="70"/>
      <c r="BZ20" s="70"/>
      <c r="CA20" s="70"/>
      <c r="CB20" s="70"/>
      <c r="CC20" s="70"/>
      <c r="CD20" s="70"/>
      <c r="CE20" s="70"/>
      <c r="CF20" s="70" t="s">
        <v>42</v>
      </c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8" t="s">
        <v>79</v>
      </c>
      <c r="CT20" s="80">
        <f>DG20</f>
        <v>5961269.8</v>
      </c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>
        <v>5961269.8</v>
      </c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>
        <v>0</v>
      </c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>
        <v>0</v>
      </c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</row>
    <row r="21" spans="1:149" s="6" customFormat="1" ht="10.5" customHeight="1">
      <c r="A21" s="82" t="s">
        <v>262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70"/>
      <c r="BY21" s="70"/>
      <c r="BZ21" s="70"/>
      <c r="CA21" s="70"/>
      <c r="CB21" s="70"/>
      <c r="CC21" s="70"/>
      <c r="CD21" s="70"/>
      <c r="CE21" s="70"/>
      <c r="CF21" s="70" t="s">
        <v>42</v>
      </c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8" t="s">
        <v>79</v>
      </c>
      <c r="CT21" s="80">
        <f>EG21</f>
        <v>23170700.96</v>
      </c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>
        <v>0</v>
      </c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>
        <v>0</v>
      </c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>
        <v>23170700.96</v>
      </c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</row>
    <row r="22" spans="1:149" s="6" customFormat="1" ht="10.5" customHeight="1">
      <c r="A22" s="82" t="s">
        <v>264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70"/>
      <c r="BY22" s="70"/>
      <c r="BZ22" s="70"/>
      <c r="CA22" s="70"/>
      <c r="CB22" s="70"/>
      <c r="CC22" s="70"/>
      <c r="CD22" s="70"/>
      <c r="CE22" s="70"/>
      <c r="CF22" s="70" t="s">
        <v>42</v>
      </c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8" t="s">
        <v>263</v>
      </c>
      <c r="CT22" s="80">
        <f>EG22</f>
        <v>377207.47</v>
      </c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>
        <v>0</v>
      </c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>
        <v>0</v>
      </c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>
        <v>377207.47</v>
      </c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</row>
    <row r="23" spans="1:149" s="4" customFormat="1" ht="10.5" customHeight="1">
      <c r="A23" s="95" t="s">
        <v>44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78" t="s">
        <v>45</v>
      </c>
      <c r="BY23" s="78"/>
      <c r="BZ23" s="78"/>
      <c r="CA23" s="78"/>
      <c r="CB23" s="78"/>
      <c r="CC23" s="78"/>
      <c r="CD23" s="78"/>
      <c r="CE23" s="78"/>
      <c r="CF23" s="78" t="s">
        <v>46</v>
      </c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12"/>
      <c r="CT23" s="79">
        <f>EG23</f>
        <v>3500</v>
      </c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>
        <v>0</v>
      </c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>
        <v>0</v>
      </c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>
        <v>3500</v>
      </c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</row>
    <row r="24" spans="1:149" ht="15.75" customHeight="1">
      <c r="A24" s="69" t="s">
        <v>38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70" t="s">
        <v>47</v>
      </c>
      <c r="BY24" s="70"/>
      <c r="BZ24" s="70"/>
      <c r="CA24" s="70"/>
      <c r="CB24" s="70"/>
      <c r="CC24" s="70"/>
      <c r="CD24" s="70"/>
      <c r="CE24" s="70"/>
      <c r="CF24" s="70" t="s">
        <v>46</v>
      </c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108" t="s">
        <v>285</v>
      </c>
      <c r="CT24" s="80">
        <f>EG24</f>
        <v>3500</v>
      </c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>
        <v>0</v>
      </c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>
        <v>0</v>
      </c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>
        <v>3500</v>
      </c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</row>
    <row r="25" spans="1:149" s="6" customFormat="1" ht="15.75" customHeight="1">
      <c r="A25" s="68" t="s">
        <v>304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109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</row>
    <row r="26" spans="1:149" s="4" customFormat="1" ht="10.5" customHeight="1">
      <c r="A26" s="95" t="s">
        <v>48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78" t="s">
        <v>49</v>
      </c>
      <c r="BY26" s="78"/>
      <c r="BZ26" s="78"/>
      <c r="CA26" s="78"/>
      <c r="CB26" s="78"/>
      <c r="CC26" s="78"/>
      <c r="CD26" s="78"/>
      <c r="CE26" s="78"/>
      <c r="CF26" s="78" t="s">
        <v>50</v>
      </c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12"/>
      <c r="CT26" s="79">
        <f>DT26</f>
        <v>3715000</v>
      </c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>
        <v>0</v>
      </c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>
        <f>DT29+DT30+DT31+DT32+DT33+DT34+DT35+DT36</f>
        <v>3715000</v>
      </c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>
        <v>0</v>
      </c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</row>
    <row r="27" spans="1:149" ht="10.5" customHeight="1">
      <c r="A27" s="82" t="s">
        <v>38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8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</row>
    <row r="28" spans="1:149" ht="10.5" customHeight="1">
      <c r="A28" s="81" t="s">
        <v>265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8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</row>
    <row r="29" spans="1:149" s="40" customFormat="1" ht="21.75" customHeight="1">
      <c r="A29" s="85" t="s">
        <v>343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110" t="s">
        <v>311</v>
      </c>
      <c r="BY29" s="111"/>
      <c r="BZ29" s="111"/>
      <c r="CA29" s="111"/>
      <c r="CB29" s="111"/>
      <c r="CC29" s="111"/>
      <c r="CD29" s="111"/>
      <c r="CE29" s="112"/>
      <c r="CF29" s="86" t="s">
        <v>50</v>
      </c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44" t="s">
        <v>286</v>
      </c>
      <c r="CT29" s="87">
        <f aca="true" t="shared" si="0" ref="CT29:CT34">DT29</f>
        <v>3000000</v>
      </c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>
        <v>0</v>
      </c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>
        <v>3000000</v>
      </c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>
        <v>0</v>
      </c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</row>
    <row r="30" spans="1:149" s="40" customFormat="1" ht="16.5" customHeight="1">
      <c r="A30" s="85" t="s">
        <v>341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110" t="s">
        <v>312</v>
      </c>
      <c r="BY30" s="111"/>
      <c r="BZ30" s="111"/>
      <c r="CA30" s="111"/>
      <c r="CB30" s="111"/>
      <c r="CC30" s="111"/>
      <c r="CD30" s="111"/>
      <c r="CE30" s="112"/>
      <c r="CF30" s="86" t="s">
        <v>50</v>
      </c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44" t="s">
        <v>286</v>
      </c>
      <c r="CT30" s="87">
        <f t="shared" si="0"/>
        <v>275000</v>
      </c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>
        <v>0</v>
      </c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>
        <v>275000</v>
      </c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>
        <v>0</v>
      </c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</row>
    <row r="31" spans="1:162" s="40" customFormat="1" ht="21.75" customHeight="1">
      <c r="A31" s="85" t="s">
        <v>342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6" t="s">
        <v>313</v>
      </c>
      <c r="BY31" s="86"/>
      <c r="BZ31" s="86"/>
      <c r="CA31" s="86"/>
      <c r="CB31" s="86"/>
      <c r="CC31" s="86"/>
      <c r="CD31" s="86"/>
      <c r="CE31" s="86"/>
      <c r="CF31" s="86" t="s">
        <v>50</v>
      </c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44" t="s">
        <v>286</v>
      </c>
      <c r="CT31" s="87">
        <f t="shared" si="0"/>
        <v>215000</v>
      </c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>
        <v>0</v>
      </c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>
        <v>215000</v>
      </c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>
        <v>0</v>
      </c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FF31" s="41"/>
    </row>
    <row r="32" spans="1:162" s="40" customFormat="1" ht="21.75" customHeight="1">
      <c r="A32" s="85" t="s">
        <v>306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6" t="s">
        <v>314</v>
      </c>
      <c r="BY32" s="86"/>
      <c r="BZ32" s="86"/>
      <c r="CA32" s="86"/>
      <c r="CB32" s="86"/>
      <c r="CC32" s="86"/>
      <c r="CD32" s="86"/>
      <c r="CE32" s="86"/>
      <c r="CF32" s="86" t="s">
        <v>50</v>
      </c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44" t="s">
        <v>286</v>
      </c>
      <c r="CT32" s="87">
        <f t="shared" si="0"/>
        <v>0</v>
      </c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>
        <v>0</v>
      </c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>
        <v>0</v>
      </c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>
        <v>0</v>
      </c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FF32" s="41"/>
    </row>
    <row r="33" spans="1:149" s="40" customFormat="1" ht="36" customHeight="1">
      <c r="A33" s="85" t="s">
        <v>307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6" t="s">
        <v>315</v>
      </c>
      <c r="BY33" s="86"/>
      <c r="BZ33" s="86"/>
      <c r="CA33" s="86"/>
      <c r="CB33" s="86"/>
      <c r="CC33" s="86"/>
      <c r="CD33" s="86"/>
      <c r="CE33" s="86"/>
      <c r="CF33" s="86" t="s">
        <v>50</v>
      </c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44" t="s">
        <v>286</v>
      </c>
      <c r="CT33" s="87">
        <f t="shared" si="0"/>
        <v>0</v>
      </c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>
        <v>0</v>
      </c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>
        <v>0</v>
      </c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>
        <v>0</v>
      </c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</row>
    <row r="34" spans="1:149" s="40" customFormat="1" ht="15" customHeight="1">
      <c r="A34" s="85" t="s">
        <v>341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6" t="s">
        <v>316</v>
      </c>
      <c r="BY34" s="86"/>
      <c r="BZ34" s="86"/>
      <c r="CA34" s="86"/>
      <c r="CB34" s="86"/>
      <c r="CC34" s="86"/>
      <c r="CD34" s="86"/>
      <c r="CE34" s="86"/>
      <c r="CF34" s="86" t="s">
        <v>50</v>
      </c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44" t="s">
        <v>320</v>
      </c>
      <c r="CT34" s="87">
        <f t="shared" si="0"/>
        <v>225000</v>
      </c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>
        <v>0</v>
      </c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>
        <v>225000</v>
      </c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>
        <v>0</v>
      </c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</row>
    <row r="35" spans="1:149" s="40" customFormat="1" ht="21.75" customHeight="1">
      <c r="A35" s="85" t="s">
        <v>306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6" t="s">
        <v>314</v>
      </c>
      <c r="BY35" s="86"/>
      <c r="BZ35" s="86"/>
      <c r="CA35" s="86"/>
      <c r="CB35" s="86"/>
      <c r="CC35" s="86"/>
      <c r="CD35" s="86"/>
      <c r="CE35" s="86"/>
      <c r="CF35" s="86" t="s">
        <v>50</v>
      </c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44" t="s">
        <v>320</v>
      </c>
      <c r="CT35" s="87">
        <f>DT35</f>
        <v>0</v>
      </c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>
        <v>0</v>
      </c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>
        <v>0</v>
      </c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>
        <v>0</v>
      </c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</row>
    <row r="36" spans="1:149" ht="21.75" customHeight="1">
      <c r="A36" s="81" t="s">
        <v>321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70" t="s">
        <v>314</v>
      </c>
      <c r="BY36" s="70"/>
      <c r="BZ36" s="70"/>
      <c r="CA36" s="70"/>
      <c r="CB36" s="70"/>
      <c r="CC36" s="70"/>
      <c r="CD36" s="70"/>
      <c r="CE36" s="70"/>
      <c r="CF36" s="70" t="s">
        <v>50</v>
      </c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8" t="s">
        <v>320</v>
      </c>
      <c r="CT36" s="80">
        <f>DT36</f>
        <v>0</v>
      </c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>
        <v>0</v>
      </c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>
        <v>0</v>
      </c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>
        <v>0</v>
      </c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</row>
    <row r="37" spans="1:149" s="4" customFormat="1" ht="10.5" customHeight="1">
      <c r="A37" s="95" t="s">
        <v>51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78" t="s">
        <v>52</v>
      </c>
      <c r="BY37" s="78"/>
      <c r="BZ37" s="78"/>
      <c r="CA37" s="78"/>
      <c r="CB37" s="78"/>
      <c r="CC37" s="78"/>
      <c r="CD37" s="78"/>
      <c r="CE37" s="78"/>
      <c r="CF37" s="78" t="s">
        <v>50</v>
      </c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12"/>
      <c r="CT37" s="79">
        <f>DT37</f>
        <v>0</v>
      </c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>
        <v>0</v>
      </c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>
        <f>DT38</f>
        <v>0</v>
      </c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>
        <v>0</v>
      </c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</row>
    <row r="38" spans="1:149" ht="10.5" customHeight="1">
      <c r="A38" s="82" t="s">
        <v>38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70" t="s">
        <v>54</v>
      </c>
      <c r="BY38" s="70"/>
      <c r="BZ38" s="70"/>
      <c r="CA38" s="70"/>
      <c r="CB38" s="70"/>
      <c r="CC38" s="70"/>
      <c r="CD38" s="70"/>
      <c r="CE38" s="70"/>
      <c r="CF38" s="70" t="s">
        <v>50</v>
      </c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108"/>
      <c r="CT38" s="80">
        <f>DT38</f>
        <v>0</v>
      </c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>
        <v>0</v>
      </c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>
        <v>0</v>
      </c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>
        <v>0</v>
      </c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</row>
    <row r="39" spans="1:149" ht="9" customHeight="1">
      <c r="A39" s="82" t="s">
        <v>53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109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</row>
    <row r="40" spans="1:149" s="4" customFormat="1" ht="10.5" customHeight="1">
      <c r="A40" s="95" t="s">
        <v>55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78" t="s">
        <v>56</v>
      </c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12"/>
      <c r="CT40" s="79">
        <v>0</v>
      </c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>
        <v>0</v>
      </c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>
        <v>0</v>
      </c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>
        <f>EG42</f>
        <v>0</v>
      </c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</row>
    <row r="41" spans="1:149" ht="12" customHeight="1">
      <c r="A41" s="82" t="s">
        <v>38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14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</row>
    <row r="42" spans="1:149" ht="12" customHeight="1">
      <c r="A42" s="103" t="s">
        <v>240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70" t="s">
        <v>57</v>
      </c>
      <c r="BY42" s="70"/>
      <c r="BZ42" s="70"/>
      <c r="CA42" s="70"/>
      <c r="CB42" s="70"/>
      <c r="CC42" s="70"/>
      <c r="CD42" s="70"/>
      <c r="CE42" s="70"/>
      <c r="CF42" s="70" t="s">
        <v>31</v>
      </c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8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>
        <f>EG43</f>
        <v>0</v>
      </c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</row>
    <row r="43" spans="1:153" s="39" customFormat="1" ht="11.25" customHeight="1">
      <c r="A43" s="105" t="s">
        <v>58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7" t="s">
        <v>59</v>
      </c>
      <c r="BY43" s="107"/>
      <c r="BZ43" s="107"/>
      <c r="CA43" s="107"/>
      <c r="CB43" s="107"/>
      <c r="CC43" s="107"/>
      <c r="CD43" s="107"/>
      <c r="CE43" s="107"/>
      <c r="CF43" s="107" t="s">
        <v>118</v>
      </c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38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>
        <v>0</v>
      </c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W43" s="39" t="s">
        <v>319</v>
      </c>
    </row>
    <row r="44" spans="1:165" s="4" customFormat="1" ht="10.5" customHeight="1">
      <c r="A44" s="77" t="s">
        <v>60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8" t="s">
        <v>61</v>
      </c>
      <c r="BY44" s="78"/>
      <c r="BZ44" s="78"/>
      <c r="CA44" s="78"/>
      <c r="CB44" s="78"/>
      <c r="CC44" s="78"/>
      <c r="CD44" s="78"/>
      <c r="CE44" s="78"/>
      <c r="CF44" s="78" t="s">
        <v>31</v>
      </c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12"/>
      <c r="CT44" s="79">
        <f>CT45+CT59+CT65+CT75+CT101</f>
        <v>45578935.94</v>
      </c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>
        <f>DG45+DG59+DG65+DG75</f>
        <v>16882527.51</v>
      </c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>
        <f>DT45+DT59+DT65+DT75</f>
        <v>3715000</v>
      </c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>
        <f>EG45+EG59+EG65+EG75+EG101</f>
        <v>24981408.43</v>
      </c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W44" s="9">
        <f>EG10-EG44</f>
        <v>0</v>
      </c>
      <c r="EX44" s="9">
        <f>EG10-EG44+EG8</f>
        <v>0</v>
      </c>
      <c r="FF44" s="9">
        <f>DG10-DG44</f>
        <v>0</v>
      </c>
      <c r="FI44" s="9">
        <f>DT10-DT44</f>
        <v>0</v>
      </c>
    </row>
    <row r="45" spans="1:162" s="4" customFormat="1" ht="22.5" customHeight="1">
      <c r="A45" s="100" t="s">
        <v>62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78" t="s">
        <v>63</v>
      </c>
      <c r="BY45" s="78"/>
      <c r="BZ45" s="78"/>
      <c r="CA45" s="78"/>
      <c r="CB45" s="78"/>
      <c r="CC45" s="78"/>
      <c r="CD45" s="78"/>
      <c r="CE45" s="78"/>
      <c r="CF45" s="78" t="s">
        <v>31</v>
      </c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12"/>
      <c r="CT45" s="79">
        <f aca="true" t="shared" si="1" ref="CT45:CT51">DG45+DT45+EG45</f>
        <v>33670646.44</v>
      </c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>
        <f>DG46+DG49+DG52+DG53</f>
        <v>13721355.370000001</v>
      </c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>
        <f>DT46+DT49+DT52+DT53</f>
        <v>215000</v>
      </c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>
        <f>EG46+EG49+EG52+EG53</f>
        <v>19734291.07</v>
      </c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W45" s="9">
        <f>EG8+EG10-EG44</f>
        <v>0</v>
      </c>
      <c r="FF45" s="9">
        <f>EG8+EG10-EG44</f>
        <v>0</v>
      </c>
    </row>
    <row r="46" spans="1:165" s="6" customFormat="1" ht="15" customHeight="1">
      <c r="A46" s="97" t="s">
        <v>305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9"/>
      <c r="BX46" s="70" t="s">
        <v>64</v>
      </c>
      <c r="BY46" s="70"/>
      <c r="BZ46" s="70"/>
      <c r="CA46" s="70"/>
      <c r="CB46" s="70"/>
      <c r="CC46" s="70"/>
      <c r="CD46" s="70"/>
      <c r="CE46" s="70"/>
      <c r="CF46" s="70" t="s">
        <v>65</v>
      </c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8" t="s">
        <v>31</v>
      </c>
      <c r="CT46" s="80">
        <f t="shared" si="1"/>
        <v>25695580.98</v>
      </c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>
        <f>DG47+DG48</f>
        <v>10538675.4</v>
      </c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>
        <f>DT47+DT48</f>
        <v>0</v>
      </c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>
        <f>EG47+EG48</f>
        <v>15156905.58</v>
      </c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FI46" s="19"/>
    </row>
    <row r="47" spans="1:154" ht="10.5" customHeight="1">
      <c r="A47" s="81" t="s">
        <v>291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70" t="s">
        <v>67</v>
      </c>
      <c r="BY47" s="70"/>
      <c r="BZ47" s="70"/>
      <c r="CA47" s="70"/>
      <c r="CB47" s="70"/>
      <c r="CC47" s="70"/>
      <c r="CD47" s="70"/>
      <c r="CE47" s="70"/>
      <c r="CF47" s="70" t="s">
        <v>65</v>
      </c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8" t="s">
        <v>287</v>
      </c>
      <c r="CT47" s="80">
        <f t="shared" si="1"/>
        <v>25695580.98</v>
      </c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>
        <v>10538675.4</v>
      </c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>
        <v>0</v>
      </c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>
        <v>15156905.58</v>
      </c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W47" s="18"/>
      <c r="EX47" s="18">
        <f>DG10-DG44</f>
        <v>0</v>
      </c>
    </row>
    <row r="48" spans="1:149" ht="10.5" customHeight="1">
      <c r="A48" s="81" t="s">
        <v>292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70" t="s">
        <v>67</v>
      </c>
      <c r="BY48" s="70"/>
      <c r="BZ48" s="70"/>
      <c r="CA48" s="70"/>
      <c r="CB48" s="70"/>
      <c r="CC48" s="70"/>
      <c r="CD48" s="70"/>
      <c r="CE48" s="70"/>
      <c r="CF48" s="70" t="s">
        <v>65</v>
      </c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8" t="s">
        <v>289</v>
      </c>
      <c r="CT48" s="80">
        <f t="shared" si="1"/>
        <v>0</v>
      </c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>
        <v>0</v>
      </c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>
        <v>0</v>
      </c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>
        <v>0</v>
      </c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</row>
    <row r="49" spans="1:149" s="6" customFormat="1" ht="10.5" customHeight="1">
      <c r="A49" s="81" t="s">
        <v>66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70" t="s">
        <v>67</v>
      </c>
      <c r="BY49" s="70"/>
      <c r="BZ49" s="70"/>
      <c r="CA49" s="70"/>
      <c r="CB49" s="70"/>
      <c r="CC49" s="70"/>
      <c r="CD49" s="70"/>
      <c r="CE49" s="70"/>
      <c r="CF49" s="70" t="s">
        <v>68</v>
      </c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8" t="s">
        <v>31</v>
      </c>
      <c r="CT49" s="80">
        <f t="shared" si="1"/>
        <v>215000</v>
      </c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>
        <v>0</v>
      </c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>
        <v>215000</v>
      </c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>
        <f>EG50+EG51</f>
        <v>0</v>
      </c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</row>
    <row r="50" spans="1:154" ht="10.5" customHeight="1">
      <c r="A50" s="81" t="s">
        <v>266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70" t="s">
        <v>31</v>
      </c>
      <c r="BY50" s="70"/>
      <c r="BZ50" s="70"/>
      <c r="CA50" s="70"/>
      <c r="CB50" s="70"/>
      <c r="CC50" s="70"/>
      <c r="CD50" s="70"/>
      <c r="CE50" s="70"/>
      <c r="CF50" s="70" t="s">
        <v>68</v>
      </c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8" t="s">
        <v>288</v>
      </c>
      <c r="CT50" s="80">
        <f t="shared" si="1"/>
        <v>215000</v>
      </c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>
        <v>0</v>
      </c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>
        <v>215000</v>
      </c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>
        <v>0</v>
      </c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X50" s="18">
        <f>DG44-DG10</f>
        <v>0</v>
      </c>
    </row>
    <row r="51" spans="1:153" ht="10.5" customHeight="1">
      <c r="A51" s="81" t="s">
        <v>293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70" t="s">
        <v>31</v>
      </c>
      <c r="BY51" s="70"/>
      <c r="BZ51" s="70"/>
      <c r="CA51" s="70"/>
      <c r="CB51" s="70"/>
      <c r="CC51" s="70"/>
      <c r="CD51" s="70"/>
      <c r="CE51" s="70"/>
      <c r="CF51" s="70" t="s">
        <v>68</v>
      </c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8" t="s">
        <v>277</v>
      </c>
      <c r="CT51" s="80">
        <f t="shared" si="1"/>
        <v>0</v>
      </c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>
        <v>0</v>
      </c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>
        <v>0</v>
      </c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>
        <v>0</v>
      </c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W51" s="18"/>
    </row>
    <row r="52" spans="1:153" s="6" customFormat="1" ht="13.5" customHeight="1">
      <c r="A52" s="81" t="s">
        <v>69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70" t="s">
        <v>70</v>
      </c>
      <c r="BY52" s="70"/>
      <c r="BZ52" s="70"/>
      <c r="CA52" s="70"/>
      <c r="CB52" s="70"/>
      <c r="CC52" s="70"/>
      <c r="CD52" s="70"/>
      <c r="CE52" s="70"/>
      <c r="CF52" s="70" t="s">
        <v>71</v>
      </c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8" t="s">
        <v>277</v>
      </c>
      <c r="CT52" s="80">
        <f>DG52+DT52+EG52</f>
        <v>0</v>
      </c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>
        <v>0</v>
      </c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>
        <v>0</v>
      </c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>
        <v>0</v>
      </c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W52" s="19"/>
    </row>
    <row r="53" spans="1:149" s="6" customFormat="1" ht="22.5" customHeight="1">
      <c r="A53" s="81" t="s">
        <v>72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70" t="s">
        <v>73</v>
      </c>
      <c r="BY53" s="70"/>
      <c r="BZ53" s="70"/>
      <c r="CA53" s="70"/>
      <c r="CB53" s="70"/>
      <c r="CC53" s="70"/>
      <c r="CD53" s="70"/>
      <c r="CE53" s="70"/>
      <c r="CF53" s="70" t="s">
        <v>74</v>
      </c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8" t="s">
        <v>31</v>
      </c>
      <c r="CT53" s="80">
        <f>DG53+DT53+EG53</f>
        <v>7760065.460000001</v>
      </c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>
        <f>DG54</f>
        <v>3182679.97</v>
      </c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>
        <f>DT54</f>
        <v>0</v>
      </c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>
        <f>EG54</f>
        <v>4577385.49</v>
      </c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</row>
    <row r="54" spans="1:153" ht="22.5" customHeight="1">
      <c r="A54" s="83" t="s">
        <v>75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70" t="s">
        <v>76</v>
      </c>
      <c r="BY54" s="70"/>
      <c r="BZ54" s="70"/>
      <c r="CA54" s="70"/>
      <c r="CB54" s="70"/>
      <c r="CC54" s="70"/>
      <c r="CD54" s="70"/>
      <c r="CE54" s="70"/>
      <c r="CF54" s="70" t="s">
        <v>74</v>
      </c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8" t="s">
        <v>290</v>
      </c>
      <c r="CT54" s="80">
        <f>DG54+DT54+EG54</f>
        <v>7760065.460000001</v>
      </c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>
        <v>3182679.97</v>
      </c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>
        <v>0</v>
      </c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>
        <v>4577385.49</v>
      </c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W54" s="18"/>
    </row>
    <row r="55" spans="1:149" ht="12.75" customHeight="1">
      <c r="A55" s="83" t="s">
        <v>77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70" t="s">
        <v>78</v>
      </c>
      <c r="BY55" s="70"/>
      <c r="BZ55" s="70"/>
      <c r="CA55" s="70"/>
      <c r="CB55" s="70"/>
      <c r="CC55" s="70"/>
      <c r="CD55" s="70"/>
      <c r="CE55" s="70"/>
      <c r="CF55" s="70" t="s">
        <v>74</v>
      </c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8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</row>
    <row r="56" spans="1:149" ht="21" customHeight="1">
      <c r="A56" s="81" t="s">
        <v>80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70" t="s">
        <v>81</v>
      </c>
      <c r="BY56" s="70"/>
      <c r="BZ56" s="70"/>
      <c r="CA56" s="70"/>
      <c r="CB56" s="70"/>
      <c r="CC56" s="70"/>
      <c r="CD56" s="70"/>
      <c r="CE56" s="70"/>
      <c r="CF56" s="70" t="s">
        <v>82</v>
      </c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8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</row>
    <row r="57" spans="1:149" ht="21.75" customHeight="1">
      <c r="A57" s="83" t="s">
        <v>83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70" t="s">
        <v>84</v>
      </c>
      <c r="BY57" s="70"/>
      <c r="BZ57" s="70"/>
      <c r="CA57" s="70"/>
      <c r="CB57" s="70"/>
      <c r="CC57" s="70"/>
      <c r="CD57" s="70"/>
      <c r="CE57" s="70"/>
      <c r="CF57" s="70" t="s">
        <v>82</v>
      </c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8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</row>
    <row r="58" spans="1:149" ht="10.5" customHeight="1">
      <c r="A58" s="83" t="s">
        <v>85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70" t="s">
        <v>86</v>
      </c>
      <c r="BY58" s="70"/>
      <c r="BZ58" s="70"/>
      <c r="CA58" s="70"/>
      <c r="CB58" s="70"/>
      <c r="CC58" s="70"/>
      <c r="CD58" s="70"/>
      <c r="CE58" s="70"/>
      <c r="CF58" s="70" t="s">
        <v>82</v>
      </c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8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</row>
    <row r="59" spans="1:150" s="7" customFormat="1" ht="10.5" customHeight="1">
      <c r="A59" s="95" t="s">
        <v>87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78" t="s">
        <v>88</v>
      </c>
      <c r="BY59" s="78"/>
      <c r="BZ59" s="78"/>
      <c r="CA59" s="78"/>
      <c r="CB59" s="78"/>
      <c r="CC59" s="78"/>
      <c r="CD59" s="78"/>
      <c r="CE59" s="78"/>
      <c r="CF59" s="78" t="s">
        <v>89</v>
      </c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12"/>
      <c r="CT59" s="79">
        <f>DG59+DT59+EG59</f>
        <v>115500</v>
      </c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>
        <f>DG60</f>
        <v>115500</v>
      </c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>
        <v>0</v>
      </c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>
        <f>EG60</f>
        <v>0</v>
      </c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4"/>
    </row>
    <row r="60" spans="1:150" s="5" customFormat="1" ht="21.75" customHeight="1">
      <c r="A60" s="81" t="s">
        <v>90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70" t="s">
        <v>91</v>
      </c>
      <c r="BY60" s="70"/>
      <c r="BZ60" s="70"/>
      <c r="CA60" s="70"/>
      <c r="CB60" s="70"/>
      <c r="CC60" s="70"/>
      <c r="CD60" s="70"/>
      <c r="CE60" s="70"/>
      <c r="CF60" s="70" t="s">
        <v>92</v>
      </c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8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>
        <f>DG61</f>
        <v>115500</v>
      </c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>
        <f>EG61</f>
        <v>0</v>
      </c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1"/>
    </row>
    <row r="61" spans="1:150" s="5" customFormat="1" ht="27.75" customHeight="1">
      <c r="A61" s="83" t="s">
        <v>93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70" t="s">
        <v>94</v>
      </c>
      <c r="BY61" s="70"/>
      <c r="BZ61" s="70"/>
      <c r="CA61" s="70"/>
      <c r="CB61" s="70"/>
      <c r="CC61" s="70"/>
      <c r="CD61" s="70"/>
      <c r="CE61" s="70"/>
      <c r="CF61" s="70" t="s">
        <v>95</v>
      </c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8" t="s">
        <v>289</v>
      </c>
      <c r="CT61" s="80">
        <f>DG61+DT61+EG61</f>
        <v>115500</v>
      </c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>
        <v>115500</v>
      </c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>
        <v>0</v>
      </c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>
        <v>0</v>
      </c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1"/>
    </row>
    <row r="62" spans="1:149" ht="10.5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8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</row>
    <row r="63" spans="1:149" ht="21.75" customHeight="1">
      <c r="A63" s="81" t="s">
        <v>96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70" t="s">
        <v>97</v>
      </c>
      <c r="BY63" s="70"/>
      <c r="BZ63" s="70"/>
      <c r="CA63" s="70"/>
      <c r="CB63" s="70"/>
      <c r="CC63" s="70"/>
      <c r="CD63" s="70"/>
      <c r="CE63" s="70"/>
      <c r="CF63" s="70" t="s">
        <v>98</v>
      </c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8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</row>
    <row r="64" spans="1:150" s="5" customFormat="1" ht="10.5" customHeight="1">
      <c r="A64" s="81" t="s">
        <v>99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70" t="s">
        <v>100</v>
      </c>
      <c r="BY64" s="70"/>
      <c r="BZ64" s="70"/>
      <c r="CA64" s="70"/>
      <c r="CB64" s="70"/>
      <c r="CC64" s="70"/>
      <c r="CD64" s="70"/>
      <c r="CE64" s="70"/>
      <c r="CF64" s="70" t="s">
        <v>101</v>
      </c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8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1"/>
    </row>
    <row r="65" spans="1:149" s="4" customFormat="1" ht="10.5" customHeight="1">
      <c r="A65" s="95" t="s">
        <v>102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78" t="s">
        <v>103</v>
      </c>
      <c r="BY65" s="78"/>
      <c r="BZ65" s="78"/>
      <c r="CA65" s="78"/>
      <c r="CB65" s="78"/>
      <c r="CC65" s="78"/>
      <c r="CD65" s="78"/>
      <c r="CE65" s="78"/>
      <c r="CF65" s="78" t="s">
        <v>104</v>
      </c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12"/>
      <c r="CT65" s="79">
        <f>DG65+DT65+EG65</f>
        <v>504665</v>
      </c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>
        <f>DG66</f>
        <v>504665</v>
      </c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>
        <v>0</v>
      </c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>
        <f>EG66+EG67+EG68</f>
        <v>0</v>
      </c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/>
    </row>
    <row r="66" spans="1:149" ht="21.75" customHeight="1">
      <c r="A66" s="81" t="s">
        <v>105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70" t="s">
        <v>106</v>
      </c>
      <c r="BY66" s="70"/>
      <c r="BZ66" s="70"/>
      <c r="CA66" s="70"/>
      <c r="CB66" s="70"/>
      <c r="CC66" s="70"/>
      <c r="CD66" s="70"/>
      <c r="CE66" s="70"/>
      <c r="CF66" s="70" t="s">
        <v>107</v>
      </c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8" t="s">
        <v>279</v>
      </c>
      <c r="CT66" s="80">
        <f>DG66</f>
        <v>504665</v>
      </c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>
        <v>504665</v>
      </c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>
        <v>0</v>
      </c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>
        <v>0</v>
      </c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</row>
    <row r="67" spans="1:149" ht="21.75" customHeight="1">
      <c r="A67" s="81" t="s">
        <v>108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70" t="s">
        <v>109</v>
      </c>
      <c r="BY67" s="70"/>
      <c r="BZ67" s="70"/>
      <c r="CA67" s="70"/>
      <c r="CB67" s="70"/>
      <c r="CC67" s="70"/>
      <c r="CD67" s="70"/>
      <c r="CE67" s="70"/>
      <c r="CF67" s="70" t="s">
        <v>110</v>
      </c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8" t="s">
        <v>279</v>
      </c>
      <c r="CT67" s="80">
        <f>DG67+DT67+EG67</f>
        <v>0</v>
      </c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>
        <v>0</v>
      </c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>
        <v>0</v>
      </c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>
        <v>0</v>
      </c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</row>
    <row r="68" spans="1:149" ht="10.5" customHeight="1">
      <c r="A68" s="81" t="s">
        <v>111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70" t="s">
        <v>112</v>
      </c>
      <c r="BY68" s="70"/>
      <c r="BZ68" s="70"/>
      <c r="CA68" s="70"/>
      <c r="CB68" s="70"/>
      <c r="CC68" s="70"/>
      <c r="CD68" s="70"/>
      <c r="CE68" s="70"/>
      <c r="CF68" s="70" t="s">
        <v>113</v>
      </c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8" t="s">
        <v>279</v>
      </c>
      <c r="CT68" s="80">
        <f>EG68</f>
        <v>0</v>
      </c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>
        <v>0</v>
      </c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>
        <v>0</v>
      </c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>
        <v>0</v>
      </c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</row>
    <row r="69" spans="1:149" s="4" customFormat="1" ht="10.5" customHeight="1">
      <c r="A69" s="95" t="s">
        <v>114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78" t="s">
        <v>115</v>
      </c>
      <c r="BY69" s="78"/>
      <c r="BZ69" s="78"/>
      <c r="CA69" s="78"/>
      <c r="CB69" s="78"/>
      <c r="CC69" s="78"/>
      <c r="CD69" s="78"/>
      <c r="CE69" s="78"/>
      <c r="CF69" s="78" t="s">
        <v>31</v>
      </c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12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79"/>
      <c r="ER69" s="79"/>
      <c r="ES69" s="79"/>
    </row>
    <row r="70" spans="1:149" ht="21.75" customHeight="1">
      <c r="A70" s="81" t="s">
        <v>116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70" t="s">
        <v>117</v>
      </c>
      <c r="BY70" s="70"/>
      <c r="BZ70" s="70"/>
      <c r="CA70" s="70"/>
      <c r="CB70" s="70"/>
      <c r="CC70" s="70"/>
      <c r="CD70" s="70"/>
      <c r="CE70" s="70"/>
      <c r="CF70" s="70" t="s">
        <v>118</v>
      </c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8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</row>
    <row r="71" spans="1:149" ht="10.5" customHeight="1">
      <c r="A71" s="81" t="s">
        <v>119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70" t="s">
        <v>120</v>
      </c>
      <c r="BY71" s="70"/>
      <c r="BZ71" s="70"/>
      <c r="CA71" s="70"/>
      <c r="CB71" s="70"/>
      <c r="CC71" s="70"/>
      <c r="CD71" s="70"/>
      <c r="CE71" s="70"/>
      <c r="CF71" s="70" t="s">
        <v>121</v>
      </c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8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</row>
    <row r="72" spans="1:149" ht="21.75" customHeight="1">
      <c r="A72" s="81" t="s">
        <v>122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70" t="s">
        <v>123</v>
      </c>
      <c r="BY72" s="70"/>
      <c r="BZ72" s="70"/>
      <c r="CA72" s="70"/>
      <c r="CB72" s="70"/>
      <c r="CC72" s="70"/>
      <c r="CD72" s="70"/>
      <c r="CE72" s="70"/>
      <c r="CF72" s="70" t="s">
        <v>124</v>
      </c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8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  <c r="EO72" s="80"/>
      <c r="EP72" s="80"/>
      <c r="EQ72" s="80"/>
      <c r="ER72" s="80"/>
      <c r="ES72" s="80"/>
    </row>
    <row r="73" spans="1:149" s="4" customFormat="1" ht="10.5" customHeight="1">
      <c r="A73" s="95" t="s">
        <v>125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78" t="s">
        <v>126</v>
      </c>
      <c r="BY73" s="78"/>
      <c r="BZ73" s="78"/>
      <c r="CA73" s="78"/>
      <c r="CB73" s="78"/>
      <c r="CC73" s="78"/>
      <c r="CD73" s="78"/>
      <c r="CE73" s="78"/>
      <c r="CF73" s="78" t="s">
        <v>31</v>
      </c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12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</row>
    <row r="74" spans="1:149" ht="21.75" customHeight="1">
      <c r="A74" s="81" t="s">
        <v>127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70" t="s">
        <v>128</v>
      </c>
      <c r="BY74" s="70"/>
      <c r="BZ74" s="70"/>
      <c r="CA74" s="70"/>
      <c r="CB74" s="70"/>
      <c r="CC74" s="70"/>
      <c r="CD74" s="70"/>
      <c r="CE74" s="70"/>
      <c r="CF74" s="70" t="s">
        <v>129</v>
      </c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8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0"/>
      <c r="EP74" s="80"/>
      <c r="EQ74" s="80"/>
      <c r="ER74" s="80"/>
      <c r="ES74" s="80"/>
    </row>
    <row r="75" spans="1:153" s="46" customFormat="1" ht="12.75" customHeight="1">
      <c r="A75" s="92" t="s">
        <v>241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4" t="s">
        <v>130</v>
      </c>
      <c r="BY75" s="94"/>
      <c r="BZ75" s="94"/>
      <c r="CA75" s="94"/>
      <c r="CB75" s="94"/>
      <c r="CC75" s="94"/>
      <c r="CD75" s="94"/>
      <c r="CE75" s="94"/>
      <c r="CF75" s="94" t="s">
        <v>31</v>
      </c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45"/>
      <c r="CT75" s="91">
        <f>DG75+DT75+EG75</f>
        <v>11288124.5</v>
      </c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1"/>
      <c r="DF75" s="91"/>
      <c r="DG75" s="91">
        <f>DG79</f>
        <v>2541007.14</v>
      </c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>
        <f>DT79</f>
        <v>3500000</v>
      </c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>
        <f>EG79</f>
        <v>5247117.36</v>
      </c>
      <c r="EH75" s="91"/>
      <c r="EI75" s="91"/>
      <c r="EJ75" s="91"/>
      <c r="EK75" s="91"/>
      <c r="EL75" s="91"/>
      <c r="EM75" s="91"/>
      <c r="EN75" s="91"/>
      <c r="EO75" s="91"/>
      <c r="EP75" s="91"/>
      <c r="EQ75" s="91"/>
      <c r="ER75" s="91"/>
      <c r="ES75" s="91"/>
      <c r="EW75" s="47">
        <f>EG75</f>
        <v>5247117.36</v>
      </c>
    </row>
    <row r="76" spans="1:149" ht="21.75" customHeight="1">
      <c r="A76" s="81" t="s">
        <v>131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70" t="s">
        <v>132</v>
      </c>
      <c r="BY76" s="70"/>
      <c r="BZ76" s="70"/>
      <c r="CA76" s="70"/>
      <c r="CB76" s="70"/>
      <c r="CC76" s="70"/>
      <c r="CD76" s="70"/>
      <c r="CE76" s="70"/>
      <c r="CF76" s="70" t="s">
        <v>133</v>
      </c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8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/>
      <c r="DU76" s="80"/>
      <c r="DV76" s="80"/>
      <c r="DW76" s="80"/>
      <c r="DX76" s="80"/>
      <c r="DY76" s="80"/>
      <c r="DZ76" s="80"/>
      <c r="EA76" s="80"/>
      <c r="EB76" s="80"/>
      <c r="EC76" s="80"/>
      <c r="ED76" s="80"/>
      <c r="EE76" s="80"/>
      <c r="EF76" s="80"/>
      <c r="EG76" s="80"/>
      <c r="EH76" s="80"/>
      <c r="EI76" s="80"/>
      <c r="EJ76" s="80"/>
      <c r="EK76" s="80"/>
      <c r="EL76" s="80"/>
      <c r="EM76" s="80"/>
      <c r="EN76" s="80"/>
      <c r="EO76" s="80"/>
      <c r="EP76" s="80"/>
      <c r="EQ76" s="80"/>
      <c r="ER76" s="80"/>
      <c r="ES76" s="80"/>
    </row>
    <row r="77" spans="1:149" ht="10.5" customHeight="1">
      <c r="A77" s="81" t="s">
        <v>134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70" t="s">
        <v>135</v>
      </c>
      <c r="BY77" s="70"/>
      <c r="BZ77" s="70"/>
      <c r="CA77" s="70"/>
      <c r="CB77" s="70"/>
      <c r="CC77" s="70"/>
      <c r="CD77" s="70"/>
      <c r="CE77" s="70"/>
      <c r="CF77" s="70" t="s">
        <v>136</v>
      </c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8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/>
      <c r="EH77" s="80"/>
      <c r="EI77" s="80"/>
      <c r="EJ77" s="80"/>
      <c r="EK77" s="80"/>
      <c r="EL77" s="80"/>
      <c r="EM77" s="80"/>
      <c r="EN77" s="80"/>
      <c r="EO77" s="80"/>
      <c r="EP77" s="80"/>
      <c r="EQ77" s="80"/>
      <c r="ER77" s="80"/>
      <c r="ES77" s="80"/>
    </row>
    <row r="78" spans="1:149" ht="13.5" customHeight="1">
      <c r="A78" s="81" t="s">
        <v>137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70" t="s">
        <v>138</v>
      </c>
      <c r="BY78" s="70"/>
      <c r="BZ78" s="70"/>
      <c r="CA78" s="70"/>
      <c r="CB78" s="70"/>
      <c r="CC78" s="70"/>
      <c r="CD78" s="70"/>
      <c r="CE78" s="70"/>
      <c r="CF78" s="70" t="s">
        <v>139</v>
      </c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8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</row>
    <row r="79" spans="1:153" ht="11.25" customHeight="1">
      <c r="A79" s="81" t="s">
        <v>140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70" t="s">
        <v>141</v>
      </c>
      <c r="BY79" s="70"/>
      <c r="BZ79" s="70"/>
      <c r="CA79" s="70"/>
      <c r="CB79" s="70"/>
      <c r="CC79" s="70"/>
      <c r="CD79" s="70"/>
      <c r="CE79" s="70"/>
      <c r="CF79" s="70" t="s">
        <v>142</v>
      </c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8"/>
      <c r="CT79" s="80">
        <f>DG79+DT79+EG79</f>
        <v>11288124.5</v>
      </c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>
        <f>DG81+DG82+DG83+DG85+DG86+DG87+DG90+DG91+DG92+DG84</f>
        <v>2541007.14</v>
      </c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>
        <f>DT81+DT82+DT83+DT85+DT86+DT87+DT90+DT91+DT92</f>
        <v>3500000</v>
      </c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>
        <f>EG81+EG82+EG83+EG85+EG86+EG87+EG90+EG91+EG92+EG84+EG88+EG89+EG93</f>
        <v>5247117.36</v>
      </c>
      <c r="EH79" s="80"/>
      <c r="EI79" s="80"/>
      <c r="EJ79" s="80"/>
      <c r="EK79" s="80"/>
      <c r="EL79" s="80"/>
      <c r="EM79" s="80"/>
      <c r="EN79" s="80"/>
      <c r="EO79" s="80"/>
      <c r="EP79" s="80"/>
      <c r="EQ79" s="80"/>
      <c r="ER79" s="80"/>
      <c r="ES79" s="80"/>
      <c r="EW79" s="1" t="s">
        <v>308</v>
      </c>
    </row>
    <row r="80" spans="1:153" ht="11.25" customHeight="1">
      <c r="A80" s="88" t="s">
        <v>143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9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8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  <c r="EJ80" s="80"/>
      <c r="EK80" s="80"/>
      <c r="EL80" s="80"/>
      <c r="EM80" s="80"/>
      <c r="EN80" s="80"/>
      <c r="EO80" s="80"/>
      <c r="EP80" s="80"/>
      <c r="EQ80" s="80"/>
      <c r="ER80" s="80"/>
      <c r="ES80" s="80"/>
      <c r="EW80" s="18">
        <f>CT75-Закупки!DF7</f>
        <v>-431059.88999999873</v>
      </c>
    </row>
    <row r="81" spans="1:149" ht="11.25" customHeight="1">
      <c r="A81" s="81" t="s">
        <v>267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70" t="s">
        <v>31</v>
      </c>
      <c r="BY81" s="70"/>
      <c r="BZ81" s="70"/>
      <c r="CA81" s="70"/>
      <c r="CB81" s="70"/>
      <c r="CC81" s="70"/>
      <c r="CD81" s="70"/>
      <c r="CE81" s="70"/>
      <c r="CF81" s="70" t="s">
        <v>142</v>
      </c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8" t="s">
        <v>272</v>
      </c>
      <c r="CT81" s="80">
        <f aca="true" t="shared" si="2" ref="CT81:CT93">DG81+DT81+EG81</f>
        <v>111235.76</v>
      </c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>
        <v>58299.2</v>
      </c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>
        <v>0</v>
      </c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>
        <v>52936.56</v>
      </c>
      <c r="EH81" s="80"/>
      <c r="EI81" s="80"/>
      <c r="EJ81" s="80"/>
      <c r="EK81" s="80"/>
      <c r="EL81" s="80"/>
      <c r="EM81" s="80"/>
      <c r="EN81" s="80"/>
      <c r="EO81" s="80"/>
      <c r="EP81" s="80"/>
      <c r="EQ81" s="80"/>
      <c r="ER81" s="80"/>
      <c r="ES81" s="80"/>
    </row>
    <row r="82" spans="1:149" ht="11.25" customHeight="1">
      <c r="A82" s="81" t="s">
        <v>268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70" t="s">
        <v>31</v>
      </c>
      <c r="BY82" s="70"/>
      <c r="BZ82" s="70"/>
      <c r="CA82" s="70"/>
      <c r="CB82" s="70"/>
      <c r="CC82" s="70"/>
      <c r="CD82" s="70"/>
      <c r="CE82" s="70"/>
      <c r="CF82" s="70" t="s">
        <v>142</v>
      </c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8" t="s">
        <v>273</v>
      </c>
      <c r="CT82" s="80">
        <f t="shared" si="2"/>
        <v>6224.81</v>
      </c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>
        <v>0</v>
      </c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>
        <v>0</v>
      </c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>
        <v>6224.81</v>
      </c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</row>
    <row r="83" spans="1:149" ht="11.25" customHeight="1">
      <c r="A83" s="81" t="s">
        <v>269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70" t="s">
        <v>31</v>
      </c>
      <c r="BY83" s="70"/>
      <c r="BZ83" s="70"/>
      <c r="CA83" s="70"/>
      <c r="CB83" s="70"/>
      <c r="CC83" s="70"/>
      <c r="CD83" s="70"/>
      <c r="CE83" s="70"/>
      <c r="CF83" s="70" t="s">
        <v>142</v>
      </c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8" t="s">
        <v>274</v>
      </c>
      <c r="CT83" s="80">
        <f t="shared" si="2"/>
        <v>5197186.67</v>
      </c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>
        <v>1491224.78</v>
      </c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>
        <v>0</v>
      </c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>
        <v>3705961.89</v>
      </c>
      <c r="EH83" s="80"/>
      <c r="EI83" s="80"/>
      <c r="EJ83" s="80"/>
      <c r="EK83" s="80"/>
      <c r="EL83" s="80"/>
      <c r="EM83" s="80"/>
      <c r="EN83" s="80"/>
      <c r="EO83" s="80"/>
      <c r="EP83" s="80"/>
      <c r="EQ83" s="80"/>
      <c r="ER83" s="80"/>
      <c r="ES83" s="80"/>
    </row>
    <row r="84" spans="1:149" ht="11.25" customHeight="1">
      <c r="A84" s="81" t="s">
        <v>298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70" t="s">
        <v>31</v>
      </c>
      <c r="BY84" s="70"/>
      <c r="BZ84" s="70"/>
      <c r="CA84" s="70"/>
      <c r="CB84" s="70"/>
      <c r="CC84" s="70"/>
      <c r="CD84" s="70"/>
      <c r="CE84" s="70"/>
      <c r="CF84" s="70" t="s">
        <v>142</v>
      </c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8" t="s">
        <v>294</v>
      </c>
      <c r="CT84" s="80">
        <f>DG84+DT84+EG84</f>
        <v>0</v>
      </c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>
        <v>0</v>
      </c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>
        <v>0</v>
      </c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>
        <v>0</v>
      </c>
      <c r="EH84" s="80"/>
      <c r="EI84" s="80"/>
      <c r="EJ84" s="80"/>
      <c r="EK84" s="80"/>
      <c r="EL84" s="80"/>
      <c r="EM84" s="80"/>
      <c r="EN84" s="80"/>
      <c r="EO84" s="80"/>
      <c r="EP84" s="80"/>
      <c r="EQ84" s="80"/>
      <c r="ER84" s="80"/>
      <c r="ES84" s="80"/>
    </row>
    <row r="85" spans="1:153" ht="11.25" customHeight="1">
      <c r="A85" s="81" t="s">
        <v>270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70" t="s">
        <v>31</v>
      </c>
      <c r="BY85" s="70"/>
      <c r="BZ85" s="70"/>
      <c r="CA85" s="70"/>
      <c r="CB85" s="70"/>
      <c r="CC85" s="70"/>
      <c r="CD85" s="70"/>
      <c r="CE85" s="70"/>
      <c r="CF85" s="70" t="s">
        <v>142</v>
      </c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8" t="s">
        <v>275</v>
      </c>
      <c r="CT85" s="80">
        <f t="shared" si="2"/>
        <v>3835599.7399999998</v>
      </c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>
        <v>638932.96</v>
      </c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>
        <v>3000000</v>
      </c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0"/>
      <c r="EF85" s="80"/>
      <c r="EG85" s="80">
        <v>196666.78</v>
      </c>
      <c r="EH85" s="80"/>
      <c r="EI85" s="80"/>
      <c r="EJ85" s="80"/>
      <c r="EK85" s="80"/>
      <c r="EL85" s="80"/>
      <c r="EM85" s="80"/>
      <c r="EN85" s="80"/>
      <c r="EO85" s="80"/>
      <c r="EP85" s="80"/>
      <c r="EQ85" s="80"/>
      <c r="ER85" s="80"/>
      <c r="ES85" s="80"/>
      <c r="EW85" s="18">
        <f>DT85+DT86</f>
        <v>3000000</v>
      </c>
    </row>
    <row r="86" spans="1:149" ht="11.25" customHeight="1">
      <c r="A86" s="81" t="s">
        <v>278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70" t="s">
        <v>31</v>
      </c>
      <c r="BY86" s="70"/>
      <c r="BZ86" s="70"/>
      <c r="CA86" s="70"/>
      <c r="CB86" s="70"/>
      <c r="CC86" s="70"/>
      <c r="CD86" s="70"/>
      <c r="CE86" s="70"/>
      <c r="CF86" s="70" t="s">
        <v>142</v>
      </c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8" t="s">
        <v>277</v>
      </c>
      <c r="CT86" s="80">
        <f t="shared" si="2"/>
        <v>934280.38</v>
      </c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>
        <v>75779</v>
      </c>
      <c r="DH86" s="80"/>
      <c r="DI86" s="80"/>
      <c r="DJ86" s="80"/>
      <c r="DK86" s="80"/>
      <c r="DL86" s="80"/>
      <c r="DM86" s="80"/>
      <c r="DN86" s="80"/>
      <c r="DO86" s="80"/>
      <c r="DP86" s="80"/>
      <c r="DQ86" s="80"/>
      <c r="DR86" s="80"/>
      <c r="DS86" s="80"/>
      <c r="DT86" s="80">
        <v>0</v>
      </c>
      <c r="DU86" s="80"/>
      <c r="DV86" s="80"/>
      <c r="DW86" s="80"/>
      <c r="DX86" s="80"/>
      <c r="DY86" s="80"/>
      <c r="DZ86" s="80"/>
      <c r="EA86" s="80"/>
      <c r="EB86" s="80"/>
      <c r="EC86" s="80"/>
      <c r="ED86" s="80"/>
      <c r="EE86" s="80"/>
      <c r="EF86" s="80"/>
      <c r="EG86" s="80">
        <v>858501.38</v>
      </c>
      <c r="EH86" s="80"/>
      <c r="EI86" s="80"/>
      <c r="EJ86" s="80"/>
      <c r="EK86" s="80"/>
      <c r="EL86" s="80"/>
      <c r="EM86" s="80"/>
      <c r="EN86" s="80"/>
      <c r="EO86" s="80"/>
      <c r="EP86" s="80"/>
      <c r="EQ86" s="80"/>
      <c r="ER86" s="80"/>
      <c r="ES86" s="80"/>
    </row>
    <row r="87" spans="1:149" ht="11.25" customHeight="1">
      <c r="A87" s="81" t="s">
        <v>271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70" t="s">
        <v>31</v>
      </c>
      <c r="BY87" s="70"/>
      <c r="BZ87" s="70"/>
      <c r="CA87" s="70"/>
      <c r="CB87" s="70"/>
      <c r="CC87" s="70"/>
      <c r="CD87" s="70"/>
      <c r="CE87" s="70"/>
      <c r="CF87" s="70" t="s">
        <v>142</v>
      </c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8" t="s">
        <v>276</v>
      </c>
      <c r="CT87" s="80">
        <f t="shared" si="2"/>
        <v>275000</v>
      </c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0">
        <v>0</v>
      </c>
      <c r="DH87" s="80"/>
      <c r="DI87" s="80"/>
      <c r="DJ87" s="80"/>
      <c r="DK87" s="80"/>
      <c r="DL87" s="80"/>
      <c r="DM87" s="80"/>
      <c r="DN87" s="80"/>
      <c r="DO87" s="80"/>
      <c r="DP87" s="80"/>
      <c r="DQ87" s="80"/>
      <c r="DR87" s="80"/>
      <c r="DS87" s="80"/>
      <c r="DT87" s="80">
        <v>275000</v>
      </c>
      <c r="DU87" s="80"/>
      <c r="DV87" s="80"/>
      <c r="DW87" s="80"/>
      <c r="DX87" s="80"/>
      <c r="DY87" s="80"/>
      <c r="DZ87" s="80"/>
      <c r="EA87" s="80"/>
      <c r="EB87" s="80"/>
      <c r="EC87" s="80"/>
      <c r="ED87" s="80"/>
      <c r="EE87" s="80"/>
      <c r="EF87" s="80"/>
      <c r="EG87" s="80">
        <v>0</v>
      </c>
      <c r="EH87" s="80"/>
      <c r="EI87" s="80"/>
      <c r="EJ87" s="80"/>
      <c r="EK87" s="80"/>
      <c r="EL87" s="80"/>
      <c r="EM87" s="80"/>
      <c r="EN87" s="80"/>
      <c r="EO87" s="80"/>
      <c r="EP87" s="80"/>
      <c r="EQ87" s="80"/>
      <c r="ER87" s="80"/>
      <c r="ES87" s="80"/>
    </row>
    <row r="88" spans="1:149" s="40" customFormat="1" ht="11.25" customHeight="1">
      <c r="A88" s="85" t="s">
        <v>324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6" t="s">
        <v>31</v>
      </c>
      <c r="BY88" s="86"/>
      <c r="BZ88" s="86"/>
      <c r="CA88" s="86"/>
      <c r="CB88" s="86"/>
      <c r="CC88" s="86"/>
      <c r="CD88" s="86"/>
      <c r="CE88" s="86"/>
      <c r="CF88" s="86" t="s">
        <v>142</v>
      </c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44" t="s">
        <v>92</v>
      </c>
      <c r="CT88" s="87">
        <f t="shared" si="2"/>
        <v>0</v>
      </c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>
        <v>0</v>
      </c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>
        <v>0</v>
      </c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7"/>
      <c r="EG88" s="87">
        <v>0</v>
      </c>
      <c r="EH88" s="87"/>
      <c r="EI88" s="87"/>
      <c r="EJ88" s="87"/>
      <c r="EK88" s="87"/>
      <c r="EL88" s="87"/>
      <c r="EM88" s="87"/>
      <c r="EN88" s="87"/>
      <c r="EO88" s="87"/>
      <c r="EP88" s="87"/>
      <c r="EQ88" s="87"/>
      <c r="ER88" s="87"/>
      <c r="ES88" s="87"/>
    </row>
    <row r="89" spans="1:149" s="40" customFormat="1" ht="11.25" customHeight="1">
      <c r="A89" s="85" t="s">
        <v>325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6" t="s">
        <v>31</v>
      </c>
      <c r="BY89" s="86"/>
      <c r="BZ89" s="86"/>
      <c r="CA89" s="86"/>
      <c r="CB89" s="86"/>
      <c r="CC89" s="86"/>
      <c r="CD89" s="86"/>
      <c r="CE89" s="86"/>
      <c r="CF89" s="86" t="s">
        <v>142</v>
      </c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44" t="s">
        <v>322</v>
      </c>
      <c r="CT89" s="87">
        <f t="shared" si="2"/>
        <v>0</v>
      </c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>
        <v>0</v>
      </c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>
        <v>0</v>
      </c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>
        <v>0</v>
      </c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</row>
    <row r="90" spans="1:149" s="40" customFormat="1" ht="11.25" customHeight="1">
      <c r="A90" s="85" t="s">
        <v>295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6" t="s">
        <v>31</v>
      </c>
      <c r="BY90" s="86"/>
      <c r="BZ90" s="86"/>
      <c r="CA90" s="86"/>
      <c r="CB90" s="86"/>
      <c r="CC90" s="86"/>
      <c r="CD90" s="86"/>
      <c r="CE90" s="86"/>
      <c r="CF90" s="86" t="s">
        <v>142</v>
      </c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44" t="s">
        <v>281</v>
      </c>
      <c r="CT90" s="87">
        <f t="shared" si="2"/>
        <v>0</v>
      </c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>
        <v>0</v>
      </c>
      <c r="DH90" s="87"/>
      <c r="DI90" s="87"/>
      <c r="DJ90" s="87"/>
      <c r="DK90" s="87"/>
      <c r="DL90" s="87"/>
      <c r="DM90" s="87"/>
      <c r="DN90" s="87"/>
      <c r="DO90" s="87"/>
      <c r="DP90" s="87"/>
      <c r="DQ90" s="87"/>
      <c r="DR90" s="87"/>
      <c r="DS90" s="87"/>
      <c r="DT90" s="87">
        <v>0</v>
      </c>
      <c r="DU90" s="87"/>
      <c r="DV90" s="87"/>
      <c r="DW90" s="87"/>
      <c r="DX90" s="87"/>
      <c r="DY90" s="87"/>
      <c r="DZ90" s="87"/>
      <c r="EA90" s="87"/>
      <c r="EB90" s="87"/>
      <c r="EC90" s="87"/>
      <c r="ED90" s="87"/>
      <c r="EE90" s="87"/>
      <c r="EF90" s="87"/>
      <c r="EG90" s="87">
        <v>0</v>
      </c>
      <c r="EH90" s="87"/>
      <c r="EI90" s="87"/>
      <c r="EJ90" s="87"/>
      <c r="EK90" s="87"/>
      <c r="EL90" s="87"/>
      <c r="EM90" s="87"/>
      <c r="EN90" s="87"/>
      <c r="EO90" s="87"/>
      <c r="EP90" s="87"/>
      <c r="EQ90" s="87"/>
      <c r="ER90" s="87"/>
      <c r="ES90" s="87"/>
    </row>
    <row r="91" spans="1:149" s="40" customFormat="1" ht="11.25" customHeight="1">
      <c r="A91" s="85" t="s">
        <v>296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6" t="s">
        <v>31</v>
      </c>
      <c r="BY91" s="86"/>
      <c r="BZ91" s="86"/>
      <c r="CA91" s="86"/>
      <c r="CB91" s="86"/>
      <c r="CC91" s="86"/>
      <c r="CD91" s="86"/>
      <c r="CE91" s="86"/>
      <c r="CF91" s="86" t="s">
        <v>142</v>
      </c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44" t="s">
        <v>282</v>
      </c>
      <c r="CT91" s="87">
        <f t="shared" si="2"/>
        <v>214356</v>
      </c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>
        <v>0</v>
      </c>
      <c r="DH91" s="87"/>
      <c r="DI91" s="87"/>
      <c r="DJ91" s="87"/>
      <c r="DK91" s="87"/>
      <c r="DL91" s="87"/>
      <c r="DM91" s="87"/>
      <c r="DN91" s="87"/>
      <c r="DO91" s="87"/>
      <c r="DP91" s="87"/>
      <c r="DQ91" s="87"/>
      <c r="DR91" s="87"/>
      <c r="DS91" s="87"/>
      <c r="DT91" s="87">
        <v>214356</v>
      </c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>
        <v>0</v>
      </c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</row>
    <row r="92" spans="1:149" s="40" customFormat="1" ht="11.25" customHeight="1">
      <c r="A92" s="85" t="s">
        <v>297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6" t="s">
        <v>31</v>
      </c>
      <c r="BY92" s="86"/>
      <c r="BZ92" s="86"/>
      <c r="CA92" s="86"/>
      <c r="CB92" s="86"/>
      <c r="CC92" s="86"/>
      <c r="CD92" s="86"/>
      <c r="CE92" s="86"/>
      <c r="CF92" s="86" t="s">
        <v>142</v>
      </c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44" t="s">
        <v>283</v>
      </c>
      <c r="CT92" s="87">
        <f t="shared" si="2"/>
        <v>714241.14</v>
      </c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87">
        <v>276771.2</v>
      </c>
      <c r="DH92" s="87"/>
      <c r="DI92" s="87"/>
      <c r="DJ92" s="87"/>
      <c r="DK92" s="87"/>
      <c r="DL92" s="87"/>
      <c r="DM92" s="87"/>
      <c r="DN92" s="87"/>
      <c r="DO92" s="87"/>
      <c r="DP92" s="87"/>
      <c r="DQ92" s="87"/>
      <c r="DR92" s="87"/>
      <c r="DS92" s="87"/>
      <c r="DT92" s="87">
        <v>10644</v>
      </c>
      <c r="DU92" s="87"/>
      <c r="DV92" s="87"/>
      <c r="DW92" s="87"/>
      <c r="DX92" s="87"/>
      <c r="DY92" s="87"/>
      <c r="DZ92" s="87"/>
      <c r="EA92" s="87"/>
      <c r="EB92" s="87"/>
      <c r="EC92" s="87"/>
      <c r="ED92" s="87"/>
      <c r="EE92" s="87"/>
      <c r="EF92" s="87"/>
      <c r="EG92" s="87">
        <v>426825.94</v>
      </c>
      <c r="EH92" s="87"/>
      <c r="EI92" s="87"/>
      <c r="EJ92" s="87"/>
      <c r="EK92" s="87"/>
      <c r="EL92" s="87"/>
      <c r="EM92" s="87"/>
      <c r="EN92" s="87"/>
      <c r="EO92" s="87"/>
      <c r="EP92" s="87"/>
      <c r="EQ92" s="87"/>
      <c r="ER92" s="87"/>
      <c r="ES92" s="87"/>
    </row>
    <row r="93" spans="1:149" s="40" customFormat="1" ht="11.25" customHeight="1">
      <c r="A93" s="85" t="s">
        <v>326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6" t="s">
        <v>31</v>
      </c>
      <c r="BY93" s="86"/>
      <c r="BZ93" s="86"/>
      <c r="CA93" s="86"/>
      <c r="CB93" s="86"/>
      <c r="CC93" s="86"/>
      <c r="CD93" s="86"/>
      <c r="CE93" s="86"/>
      <c r="CF93" s="86" t="s">
        <v>142</v>
      </c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44" t="s">
        <v>323</v>
      </c>
      <c r="CT93" s="87">
        <f t="shared" si="2"/>
        <v>0</v>
      </c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>
        <v>0</v>
      </c>
      <c r="DH93" s="87"/>
      <c r="DI93" s="87"/>
      <c r="DJ93" s="87"/>
      <c r="DK93" s="87"/>
      <c r="DL93" s="87"/>
      <c r="DM93" s="87"/>
      <c r="DN93" s="87"/>
      <c r="DO93" s="87"/>
      <c r="DP93" s="87"/>
      <c r="DQ93" s="87"/>
      <c r="DR93" s="87"/>
      <c r="DS93" s="87"/>
      <c r="DT93" s="87">
        <v>0</v>
      </c>
      <c r="DU93" s="87"/>
      <c r="DV93" s="87"/>
      <c r="DW93" s="87"/>
      <c r="DX93" s="87"/>
      <c r="DY93" s="87"/>
      <c r="DZ93" s="87"/>
      <c r="EA93" s="87"/>
      <c r="EB93" s="87"/>
      <c r="EC93" s="87"/>
      <c r="ED93" s="87"/>
      <c r="EE93" s="87"/>
      <c r="EF93" s="87"/>
      <c r="EG93" s="87">
        <v>0</v>
      </c>
      <c r="EH93" s="87"/>
      <c r="EI93" s="87"/>
      <c r="EJ93" s="87"/>
      <c r="EK93" s="87"/>
      <c r="EL93" s="87"/>
      <c r="EM93" s="87"/>
      <c r="EN93" s="87"/>
      <c r="EO93" s="87"/>
      <c r="EP93" s="87"/>
      <c r="EQ93" s="87"/>
      <c r="ER93" s="87"/>
      <c r="ES93" s="87"/>
    </row>
    <row r="94" spans="1:149" ht="11.25" customHeight="1">
      <c r="A94" s="81" t="s">
        <v>144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70" t="s">
        <v>145</v>
      </c>
      <c r="BY94" s="70"/>
      <c r="BZ94" s="70"/>
      <c r="CA94" s="70"/>
      <c r="CB94" s="70"/>
      <c r="CC94" s="70"/>
      <c r="CD94" s="70"/>
      <c r="CE94" s="70"/>
      <c r="CF94" s="70" t="s">
        <v>146</v>
      </c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8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0"/>
      <c r="DH94" s="80"/>
      <c r="DI94" s="80"/>
      <c r="DJ94" s="80"/>
      <c r="DK94" s="80"/>
      <c r="DL94" s="80"/>
      <c r="DM94" s="80"/>
      <c r="DN94" s="80"/>
      <c r="DO94" s="80"/>
      <c r="DP94" s="80"/>
      <c r="DQ94" s="80"/>
      <c r="DR94" s="80"/>
      <c r="DS94" s="80"/>
      <c r="DT94" s="80"/>
      <c r="DU94" s="80"/>
      <c r="DV94" s="80"/>
      <c r="DW94" s="80"/>
      <c r="DX94" s="80"/>
      <c r="DY94" s="80"/>
      <c r="DZ94" s="80"/>
      <c r="EA94" s="80"/>
      <c r="EB94" s="80"/>
      <c r="EC94" s="80"/>
      <c r="ED94" s="80"/>
      <c r="EE94" s="80"/>
      <c r="EF94" s="80"/>
      <c r="EG94" s="80"/>
      <c r="EH94" s="80"/>
      <c r="EI94" s="80"/>
      <c r="EJ94" s="80"/>
      <c r="EK94" s="80"/>
      <c r="EL94" s="80"/>
      <c r="EM94" s="80"/>
      <c r="EN94" s="80"/>
      <c r="EO94" s="80"/>
      <c r="EP94" s="80"/>
      <c r="EQ94" s="80"/>
      <c r="ER94" s="80"/>
      <c r="ES94" s="80"/>
    </row>
    <row r="95" spans="1:149" ht="24" customHeight="1">
      <c r="A95" s="83" t="s">
        <v>147</v>
      </c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70" t="s">
        <v>148</v>
      </c>
      <c r="BY95" s="70"/>
      <c r="BZ95" s="70"/>
      <c r="CA95" s="70"/>
      <c r="CB95" s="70"/>
      <c r="CC95" s="70"/>
      <c r="CD95" s="70"/>
      <c r="CE95" s="70"/>
      <c r="CF95" s="70" t="s">
        <v>149</v>
      </c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8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0"/>
      <c r="DH95" s="80"/>
      <c r="DI95" s="80"/>
      <c r="DJ95" s="80"/>
      <c r="DK95" s="80"/>
      <c r="DL95" s="80"/>
      <c r="DM95" s="80"/>
      <c r="DN95" s="80"/>
      <c r="DO95" s="80"/>
      <c r="DP95" s="80"/>
      <c r="DQ95" s="80"/>
      <c r="DR95" s="80"/>
      <c r="DS95" s="80"/>
      <c r="DT95" s="80"/>
      <c r="DU95" s="80"/>
      <c r="DV95" s="80"/>
      <c r="DW95" s="80"/>
      <c r="DX95" s="80"/>
      <c r="DY95" s="80"/>
      <c r="DZ95" s="80"/>
      <c r="EA95" s="80"/>
      <c r="EB95" s="80"/>
      <c r="EC95" s="80"/>
      <c r="ED95" s="80"/>
      <c r="EE95" s="80"/>
      <c r="EF95" s="80"/>
      <c r="EG95" s="80"/>
      <c r="EH95" s="80"/>
      <c r="EI95" s="80"/>
      <c r="EJ95" s="80"/>
      <c r="EK95" s="80"/>
      <c r="EL95" s="80"/>
      <c r="EM95" s="80"/>
      <c r="EN95" s="80"/>
      <c r="EO95" s="80"/>
      <c r="EP95" s="80"/>
      <c r="EQ95" s="80"/>
      <c r="ER95" s="80"/>
      <c r="ES95" s="80"/>
    </row>
    <row r="96" spans="1:149" ht="22.5" customHeight="1">
      <c r="A96" s="83" t="s">
        <v>150</v>
      </c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70" t="s">
        <v>151</v>
      </c>
      <c r="BY96" s="70"/>
      <c r="BZ96" s="70"/>
      <c r="CA96" s="70"/>
      <c r="CB96" s="70"/>
      <c r="CC96" s="70"/>
      <c r="CD96" s="70"/>
      <c r="CE96" s="70"/>
      <c r="CF96" s="70" t="s">
        <v>152</v>
      </c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8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0"/>
      <c r="DH96" s="80"/>
      <c r="DI96" s="80"/>
      <c r="DJ96" s="80"/>
      <c r="DK96" s="80"/>
      <c r="DL96" s="80"/>
      <c r="DM96" s="80"/>
      <c r="DN96" s="80"/>
      <c r="DO96" s="80"/>
      <c r="DP96" s="80"/>
      <c r="DQ96" s="80"/>
      <c r="DR96" s="80"/>
      <c r="DS96" s="80"/>
      <c r="DT96" s="80"/>
      <c r="DU96" s="80"/>
      <c r="DV96" s="80"/>
      <c r="DW96" s="80"/>
      <c r="DX96" s="80"/>
      <c r="DY96" s="80"/>
      <c r="DZ96" s="80"/>
      <c r="EA96" s="80"/>
      <c r="EB96" s="80"/>
      <c r="EC96" s="80"/>
      <c r="ED96" s="80"/>
      <c r="EE96" s="80"/>
      <c r="EF96" s="80"/>
      <c r="EG96" s="80"/>
      <c r="EH96" s="80"/>
      <c r="EI96" s="80"/>
      <c r="EJ96" s="80"/>
      <c r="EK96" s="80"/>
      <c r="EL96" s="80"/>
      <c r="EM96" s="80"/>
      <c r="EN96" s="80"/>
      <c r="EO96" s="80"/>
      <c r="EP96" s="80"/>
      <c r="EQ96" s="80"/>
      <c r="ER96" s="80"/>
      <c r="ES96" s="80"/>
    </row>
    <row r="97" spans="1:149" s="4" customFormat="1" ht="12.75" customHeight="1">
      <c r="A97" s="77" t="s">
        <v>242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8" t="s">
        <v>153</v>
      </c>
      <c r="BY97" s="78"/>
      <c r="BZ97" s="78"/>
      <c r="CA97" s="78"/>
      <c r="CB97" s="78"/>
      <c r="CC97" s="78"/>
      <c r="CD97" s="78"/>
      <c r="CE97" s="78"/>
      <c r="CF97" s="78" t="s">
        <v>154</v>
      </c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12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  <c r="DN97" s="79"/>
      <c r="DO97" s="79"/>
      <c r="DP97" s="79"/>
      <c r="DQ97" s="79"/>
      <c r="DR97" s="79"/>
      <c r="DS97" s="79"/>
      <c r="DT97" s="79"/>
      <c r="DU97" s="79"/>
      <c r="DV97" s="79"/>
      <c r="DW97" s="79"/>
      <c r="DX97" s="79"/>
      <c r="DY97" s="79"/>
      <c r="DZ97" s="79"/>
      <c r="EA97" s="79"/>
      <c r="EB97" s="79"/>
      <c r="EC97" s="79"/>
      <c r="ED97" s="79"/>
      <c r="EE97" s="79"/>
      <c r="EF97" s="79"/>
      <c r="EG97" s="79">
        <f>EG100</f>
        <v>0</v>
      </c>
      <c r="EH97" s="79"/>
      <c r="EI97" s="79"/>
      <c r="EJ97" s="79"/>
      <c r="EK97" s="79"/>
      <c r="EL97" s="79"/>
      <c r="EM97" s="79"/>
      <c r="EN97" s="79"/>
      <c r="EO97" s="79"/>
      <c r="EP97" s="79"/>
      <c r="EQ97" s="79"/>
      <c r="ER97" s="79"/>
      <c r="ES97" s="79"/>
    </row>
    <row r="98" spans="1:149" ht="22.5" customHeight="1">
      <c r="A98" s="68" t="s">
        <v>243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70" t="s">
        <v>155</v>
      </c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8"/>
      <c r="CT98" s="80"/>
      <c r="CU98" s="80"/>
      <c r="CV98" s="80"/>
      <c r="CW98" s="80"/>
      <c r="CX98" s="80"/>
      <c r="CY98" s="80"/>
      <c r="CZ98" s="80"/>
      <c r="DA98" s="80"/>
      <c r="DB98" s="80"/>
      <c r="DC98" s="80"/>
      <c r="DD98" s="80"/>
      <c r="DE98" s="80"/>
      <c r="DF98" s="80"/>
      <c r="DG98" s="80"/>
      <c r="DH98" s="80"/>
      <c r="DI98" s="80"/>
      <c r="DJ98" s="80"/>
      <c r="DK98" s="80"/>
      <c r="DL98" s="80"/>
      <c r="DM98" s="80"/>
      <c r="DN98" s="80"/>
      <c r="DO98" s="80"/>
      <c r="DP98" s="80"/>
      <c r="DQ98" s="80"/>
      <c r="DR98" s="80"/>
      <c r="DS98" s="80"/>
      <c r="DT98" s="80"/>
      <c r="DU98" s="80"/>
      <c r="DV98" s="80"/>
      <c r="DW98" s="80"/>
      <c r="DX98" s="80"/>
      <c r="DY98" s="80"/>
      <c r="DZ98" s="80"/>
      <c r="EA98" s="80"/>
      <c r="EB98" s="80"/>
      <c r="EC98" s="80"/>
      <c r="ED98" s="80"/>
      <c r="EE98" s="80"/>
      <c r="EF98" s="80"/>
      <c r="EG98" s="80"/>
      <c r="EH98" s="80"/>
      <c r="EI98" s="80"/>
      <c r="EJ98" s="80"/>
      <c r="EK98" s="80"/>
      <c r="EL98" s="80"/>
      <c r="EM98" s="80"/>
      <c r="EN98" s="80"/>
      <c r="EO98" s="80"/>
      <c r="EP98" s="80"/>
      <c r="EQ98" s="80"/>
      <c r="ER98" s="80"/>
      <c r="ES98" s="80"/>
    </row>
    <row r="99" spans="1:149" ht="12.75" customHeight="1">
      <c r="A99" s="68" t="s">
        <v>244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70" t="s">
        <v>156</v>
      </c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8"/>
      <c r="CT99" s="80"/>
      <c r="CU99" s="80"/>
      <c r="CV99" s="80"/>
      <c r="CW99" s="80"/>
      <c r="CX99" s="80"/>
      <c r="CY99" s="80"/>
      <c r="CZ99" s="80"/>
      <c r="DA99" s="80"/>
      <c r="DB99" s="80"/>
      <c r="DC99" s="80"/>
      <c r="DD99" s="80"/>
      <c r="DE99" s="80"/>
      <c r="DF99" s="80"/>
      <c r="DG99" s="80"/>
      <c r="DH99" s="80"/>
      <c r="DI99" s="80"/>
      <c r="DJ99" s="80"/>
      <c r="DK99" s="80"/>
      <c r="DL99" s="80"/>
      <c r="DM99" s="80"/>
      <c r="DN99" s="80"/>
      <c r="DO99" s="80"/>
      <c r="DP99" s="80"/>
      <c r="DQ99" s="80"/>
      <c r="DR99" s="80"/>
      <c r="DS99" s="80"/>
      <c r="DT99" s="80"/>
      <c r="DU99" s="80"/>
      <c r="DV99" s="80"/>
      <c r="DW99" s="80"/>
      <c r="DX99" s="80"/>
      <c r="DY99" s="80"/>
      <c r="DZ99" s="80"/>
      <c r="EA99" s="80"/>
      <c r="EB99" s="80"/>
      <c r="EC99" s="80"/>
      <c r="ED99" s="80"/>
      <c r="EE99" s="80"/>
      <c r="EF99" s="80"/>
      <c r="EG99" s="80"/>
      <c r="EH99" s="80"/>
      <c r="EI99" s="80"/>
      <c r="EJ99" s="80"/>
      <c r="EK99" s="80"/>
      <c r="EL99" s="80"/>
      <c r="EM99" s="80"/>
      <c r="EN99" s="80"/>
      <c r="EO99" s="80"/>
      <c r="EP99" s="80"/>
      <c r="EQ99" s="80"/>
      <c r="ER99" s="80"/>
      <c r="ES99" s="80"/>
    </row>
    <row r="100" spans="1:149" ht="12.75" customHeight="1">
      <c r="A100" s="68" t="s">
        <v>245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70" t="s">
        <v>157</v>
      </c>
      <c r="BY100" s="70"/>
      <c r="BZ100" s="70"/>
      <c r="CA100" s="70"/>
      <c r="CB100" s="70"/>
      <c r="CC100" s="70"/>
      <c r="CD100" s="70"/>
      <c r="CE100" s="70"/>
      <c r="CF100" s="70" t="s">
        <v>309</v>
      </c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8" t="s">
        <v>310</v>
      </c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0"/>
      <c r="DJ100" s="80"/>
      <c r="DK100" s="80"/>
      <c r="DL100" s="80"/>
      <c r="DM100" s="80"/>
      <c r="DN100" s="80"/>
      <c r="DO100" s="80"/>
      <c r="DP100" s="80"/>
      <c r="DQ100" s="80"/>
      <c r="DR100" s="80"/>
      <c r="DS100" s="80"/>
      <c r="DT100" s="80"/>
      <c r="DU100" s="80"/>
      <c r="DV100" s="80"/>
      <c r="DW100" s="80"/>
      <c r="DX100" s="80"/>
      <c r="DY100" s="80"/>
      <c r="DZ100" s="80"/>
      <c r="EA100" s="80"/>
      <c r="EB100" s="80"/>
      <c r="EC100" s="80"/>
      <c r="ED100" s="80"/>
      <c r="EE100" s="80"/>
      <c r="EF100" s="80"/>
      <c r="EG100" s="80">
        <v>0</v>
      </c>
      <c r="EH100" s="80"/>
      <c r="EI100" s="80"/>
      <c r="EJ100" s="80"/>
      <c r="EK100" s="80"/>
      <c r="EL100" s="80"/>
      <c r="EM100" s="80"/>
      <c r="EN100" s="80"/>
      <c r="EO100" s="80"/>
      <c r="EP100" s="80"/>
      <c r="EQ100" s="80"/>
      <c r="ER100" s="80"/>
      <c r="ES100" s="80"/>
    </row>
    <row r="101" spans="1:149" ht="12.75" customHeight="1">
      <c r="A101" s="77" t="s">
        <v>246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8" t="s">
        <v>158</v>
      </c>
      <c r="BY101" s="78"/>
      <c r="BZ101" s="78"/>
      <c r="CA101" s="78"/>
      <c r="CB101" s="78"/>
      <c r="CC101" s="78"/>
      <c r="CD101" s="78"/>
      <c r="CE101" s="78"/>
      <c r="CF101" s="78" t="s">
        <v>31</v>
      </c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12"/>
      <c r="CT101" s="79">
        <f>EG101</f>
        <v>0</v>
      </c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79"/>
      <c r="DG101" s="80"/>
      <c r="DH101" s="80"/>
      <c r="DI101" s="80"/>
      <c r="DJ101" s="80"/>
      <c r="DK101" s="80"/>
      <c r="DL101" s="80"/>
      <c r="DM101" s="80"/>
      <c r="DN101" s="80"/>
      <c r="DO101" s="80"/>
      <c r="DP101" s="80"/>
      <c r="DQ101" s="80"/>
      <c r="DR101" s="80"/>
      <c r="DS101" s="80"/>
      <c r="DT101" s="80"/>
      <c r="DU101" s="80"/>
      <c r="DV101" s="80"/>
      <c r="DW101" s="80"/>
      <c r="DX101" s="80"/>
      <c r="DY101" s="80"/>
      <c r="DZ101" s="80"/>
      <c r="EA101" s="80"/>
      <c r="EB101" s="80"/>
      <c r="EC101" s="80"/>
      <c r="ED101" s="80"/>
      <c r="EE101" s="80"/>
      <c r="EF101" s="80"/>
      <c r="EG101" s="79">
        <f>EG104</f>
        <v>0</v>
      </c>
      <c r="EH101" s="79"/>
      <c r="EI101" s="79"/>
      <c r="EJ101" s="79"/>
      <c r="EK101" s="79"/>
      <c r="EL101" s="79"/>
      <c r="EM101" s="79"/>
      <c r="EN101" s="79"/>
      <c r="EO101" s="79"/>
      <c r="EP101" s="79"/>
      <c r="EQ101" s="79"/>
      <c r="ER101" s="79"/>
      <c r="ES101" s="79"/>
    </row>
    <row r="102" spans="1:149" ht="22.5" customHeight="1">
      <c r="A102" s="68" t="s">
        <v>159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70" t="s">
        <v>160</v>
      </c>
      <c r="BY102" s="70"/>
      <c r="BZ102" s="70"/>
      <c r="CA102" s="70"/>
      <c r="CB102" s="70"/>
      <c r="CC102" s="70"/>
      <c r="CD102" s="70"/>
      <c r="CE102" s="70"/>
      <c r="CF102" s="70" t="s">
        <v>161</v>
      </c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8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  <c r="DE102" s="80"/>
      <c r="DF102" s="80"/>
      <c r="DG102" s="80"/>
      <c r="DH102" s="80"/>
      <c r="DI102" s="80"/>
      <c r="DJ102" s="80"/>
      <c r="DK102" s="80"/>
      <c r="DL102" s="80"/>
      <c r="DM102" s="80"/>
      <c r="DN102" s="80"/>
      <c r="DO102" s="80"/>
      <c r="DP102" s="80"/>
      <c r="DQ102" s="80"/>
      <c r="DR102" s="80"/>
      <c r="DS102" s="80"/>
      <c r="DT102" s="80"/>
      <c r="DU102" s="80"/>
      <c r="DV102" s="80"/>
      <c r="DW102" s="80"/>
      <c r="DX102" s="80"/>
      <c r="DY102" s="80"/>
      <c r="DZ102" s="80"/>
      <c r="EA102" s="80"/>
      <c r="EB102" s="80"/>
      <c r="EC102" s="80"/>
      <c r="ED102" s="80"/>
      <c r="EE102" s="80"/>
      <c r="EF102" s="80"/>
      <c r="EG102" s="80"/>
      <c r="EH102" s="80"/>
      <c r="EI102" s="80"/>
      <c r="EJ102" s="80"/>
      <c r="EK102" s="80"/>
      <c r="EL102" s="80"/>
      <c r="EM102" s="80"/>
      <c r="EN102" s="80"/>
      <c r="EO102" s="80"/>
      <c r="EP102" s="80"/>
      <c r="EQ102" s="80"/>
      <c r="ER102" s="80"/>
      <c r="ES102" s="80"/>
    </row>
    <row r="103" spans="1:149" ht="3" customHeight="1" hidden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</row>
    <row r="104" spans="1:149" ht="20.25" customHeight="1">
      <c r="A104" s="68" t="s">
        <v>327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74">
        <v>4050</v>
      </c>
      <c r="BY104" s="75"/>
      <c r="BZ104" s="75"/>
      <c r="CA104" s="75"/>
      <c r="CB104" s="75"/>
      <c r="CC104" s="75"/>
      <c r="CD104" s="75"/>
      <c r="CE104" s="76"/>
      <c r="CF104" s="74">
        <v>540</v>
      </c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  <c r="CQ104" s="75"/>
      <c r="CR104" s="76"/>
      <c r="CS104" s="43"/>
      <c r="CT104" s="65">
        <f>EG104</f>
        <v>0</v>
      </c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6"/>
      <c r="DF104" s="10"/>
      <c r="DG104" s="74"/>
      <c r="DH104" s="75"/>
      <c r="DI104" s="75"/>
      <c r="DJ104" s="75"/>
      <c r="DK104" s="75"/>
      <c r="DL104" s="75"/>
      <c r="DM104" s="75"/>
      <c r="DN104" s="75"/>
      <c r="DO104" s="75"/>
      <c r="DP104" s="75"/>
      <c r="DQ104" s="75"/>
      <c r="DR104" s="75"/>
      <c r="DS104" s="76"/>
      <c r="DT104" s="74"/>
      <c r="DU104" s="75"/>
      <c r="DV104" s="75"/>
      <c r="DW104" s="75"/>
      <c r="DX104" s="75"/>
      <c r="DY104" s="75"/>
      <c r="DZ104" s="75"/>
      <c r="EA104" s="75"/>
      <c r="EB104" s="75"/>
      <c r="EC104" s="75"/>
      <c r="ED104" s="75"/>
      <c r="EE104" s="75"/>
      <c r="EF104" s="76"/>
      <c r="EG104" s="65">
        <v>0</v>
      </c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7"/>
    </row>
    <row r="105" spans="1:149" s="2" customFormat="1" ht="20.25" customHeight="1">
      <c r="A105" s="13" t="s">
        <v>247</v>
      </c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7"/>
      <c r="BX105" s="71"/>
      <c r="BY105" s="72"/>
      <c r="BZ105" s="72"/>
      <c r="CA105" s="72"/>
      <c r="CB105" s="72"/>
      <c r="CC105" s="72"/>
      <c r="CD105" s="72"/>
      <c r="CE105" s="73"/>
      <c r="CF105" s="71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3"/>
      <c r="CS105" s="13"/>
      <c r="CT105" s="71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3"/>
      <c r="DF105" s="13"/>
      <c r="DG105" s="71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3"/>
      <c r="DT105" s="71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/>
      <c r="EF105" s="73"/>
      <c r="EG105" s="71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3"/>
    </row>
  </sheetData>
  <sheetProtection/>
  <mergeCells count="685">
    <mergeCell ref="EG20:ES20"/>
    <mergeCell ref="A20:BW20"/>
    <mergeCell ref="BX20:CE20"/>
    <mergeCell ref="CF20:CR20"/>
    <mergeCell ref="CT20:DF20"/>
    <mergeCell ref="DG20:DS20"/>
    <mergeCell ref="DT20:EF20"/>
    <mergeCell ref="BX19:CE19"/>
    <mergeCell ref="CF19:CR19"/>
    <mergeCell ref="CT19:DF19"/>
    <mergeCell ref="DG19:DS19"/>
    <mergeCell ref="DT19:EF19"/>
    <mergeCell ref="EG19:ES19"/>
    <mergeCell ref="CT5:DF6"/>
    <mergeCell ref="DG5:DS6"/>
    <mergeCell ref="DT5:EF6"/>
    <mergeCell ref="EG5:ES6"/>
    <mergeCell ref="A18:BW18"/>
    <mergeCell ref="BX18:CE18"/>
    <mergeCell ref="CF18:CR18"/>
    <mergeCell ref="CT18:DF18"/>
    <mergeCell ref="DG18:DS18"/>
    <mergeCell ref="DT18:EF18"/>
    <mergeCell ref="CF7:CR7"/>
    <mergeCell ref="CT7:DF7"/>
    <mergeCell ref="DG7:DS7"/>
    <mergeCell ref="DT7:EF7"/>
    <mergeCell ref="A2:ES2"/>
    <mergeCell ref="A4:BW6"/>
    <mergeCell ref="BX4:CE6"/>
    <mergeCell ref="CF4:CR6"/>
    <mergeCell ref="CS4:CS6"/>
    <mergeCell ref="CT4:ES4"/>
    <mergeCell ref="EG7:ES7"/>
    <mergeCell ref="A8:BW8"/>
    <mergeCell ref="BX8:CE8"/>
    <mergeCell ref="CF8:CR8"/>
    <mergeCell ref="CT8:DF8"/>
    <mergeCell ref="DG8:DS8"/>
    <mergeCell ref="DT8:EF8"/>
    <mergeCell ref="EG8:ES8"/>
    <mergeCell ref="A7:BW7"/>
    <mergeCell ref="BX7:CE7"/>
    <mergeCell ref="DT10:EF10"/>
    <mergeCell ref="EG10:ES10"/>
    <mergeCell ref="A9:BW9"/>
    <mergeCell ref="BX9:CE9"/>
    <mergeCell ref="CF9:CR9"/>
    <mergeCell ref="CT9:DF9"/>
    <mergeCell ref="DG9:DS9"/>
    <mergeCell ref="DT9:EF9"/>
    <mergeCell ref="CF11:CR11"/>
    <mergeCell ref="CT11:DF11"/>
    <mergeCell ref="DG11:DS11"/>
    <mergeCell ref="DT11:EF11"/>
    <mergeCell ref="EG9:ES9"/>
    <mergeCell ref="A10:BW10"/>
    <mergeCell ref="BX10:CE10"/>
    <mergeCell ref="CF10:CR10"/>
    <mergeCell ref="CT10:DF10"/>
    <mergeCell ref="DG10:DS10"/>
    <mergeCell ref="EG11:ES11"/>
    <mergeCell ref="A12:BW12"/>
    <mergeCell ref="BX12:CE12"/>
    <mergeCell ref="CF12:CR12"/>
    <mergeCell ref="CT12:DF12"/>
    <mergeCell ref="DG12:DS12"/>
    <mergeCell ref="DT12:EF12"/>
    <mergeCell ref="EG12:ES12"/>
    <mergeCell ref="A11:BW11"/>
    <mergeCell ref="BX11:CE11"/>
    <mergeCell ref="DT14:EF14"/>
    <mergeCell ref="EG14:ES14"/>
    <mergeCell ref="A13:BW13"/>
    <mergeCell ref="BX13:CE13"/>
    <mergeCell ref="CF13:CR13"/>
    <mergeCell ref="CT13:DF13"/>
    <mergeCell ref="DG13:DS13"/>
    <mergeCell ref="DT13:EF13"/>
    <mergeCell ref="CF15:CR15"/>
    <mergeCell ref="CT15:DF15"/>
    <mergeCell ref="DG15:DS15"/>
    <mergeCell ref="DT15:EF15"/>
    <mergeCell ref="EG13:ES13"/>
    <mergeCell ref="A14:BW14"/>
    <mergeCell ref="BX14:CE14"/>
    <mergeCell ref="CF14:CR14"/>
    <mergeCell ref="CT14:DF14"/>
    <mergeCell ref="DG14:DS14"/>
    <mergeCell ref="EG15:ES15"/>
    <mergeCell ref="A16:BW16"/>
    <mergeCell ref="BX16:CE16"/>
    <mergeCell ref="CF16:CR16"/>
    <mergeCell ref="CT16:DF16"/>
    <mergeCell ref="DG16:DS16"/>
    <mergeCell ref="DT16:EF16"/>
    <mergeCell ref="EG16:ES16"/>
    <mergeCell ref="A15:BW15"/>
    <mergeCell ref="BX15:CE15"/>
    <mergeCell ref="DT21:EF21"/>
    <mergeCell ref="EG21:ES21"/>
    <mergeCell ref="A17:BW17"/>
    <mergeCell ref="BX17:CE17"/>
    <mergeCell ref="CF17:CR17"/>
    <mergeCell ref="CT17:DF17"/>
    <mergeCell ref="DG17:DS17"/>
    <mergeCell ref="DT17:EF17"/>
    <mergeCell ref="EG18:ES18"/>
    <mergeCell ref="A19:BW19"/>
    <mergeCell ref="CF22:CR22"/>
    <mergeCell ref="CT22:DF22"/>
    <mergeCell ref="DG22:DS22"/>
    <mergeCell ref="DT22:EF22"/>
    <mergeCell ref="EG17:ES17"/>
    <mergeCell ref="A21:BW21"/>
    <mergeCell ref="BX21:CE21"/>
    <mergeCell ref="CF21:CR21"/>
    <mergeCell ref="CT21:DF21"/>
    <mergeCell ref="DG21:DS21"/>
    <mergeCell ref="EG22:ES22"/>
    <mergeCell ref="A23:BW23"/>
    <mergeCell ref="BX23:CE23"/>
    <mergeCell ref="CF23:CR23"/>
    <mergeCell ref="CT23:DF23"/>
    <mergeCell ref="DG23:DS23"/>
    <mergeCell ref="DT23:EF23"/>
    <mergeCell ref="EG23:ES23"/>
    <mergeCell ref="A22:BW22"/>
    <mergeCell ref="BX22:CE22"/>
    <mergeCell ref="A24:BW24"/>
    <mergeCell ref="BX24:CE25"/>
    <mergeCell ref="CF24:CR25"/>
    <mergeCell ref="CS24:CS25"/>
    <mergeCell ref="CT24:DF25"/>
    <mergeCell ref="DG24:DS25"/>
    <mergeCell ref="A25:BW25"/>
    <mergeCell ref="A26:BW26"/>
    <mergeCell ref="BX26:CE26"/>
    <mergeCell ref="CF26:CR26"/>
    <mergeCell ref="CT26:DF26"/>
    <mergeCell ref="DG26:DS26"/>
    <mergeCell ref="CF27:CR27"/>
    <mergeCell ref="CT27:DF27"/>
    <mergeCell ref="DG27:DS27"/>
    <mergeCell ref="DT27:EF27"/>
    <mergeCell ref="DT24:EF25"/>
    <mergeCell ref="EG24:ES25"/>
    <mergeCell ref="DT26:EF26"/>
    <mergeCell ref="EG26:ES26"/>
    <mergeCell ref="EG27:ES27"/>
    <mergeCell ref="A28:BW28"/>
    <mergeCell ref="BX28:CE28"/>
    <mergeCell ref="CF28:CR28"/>
    <mergeCell ref="CT28:DF28"/>
    <mergeCell ref="DG28:DS28"/>
    <mergeCell ref="DT28:EF28"/>
    <mergeCell ref="EG28:ES28"/>
    <mergeCell ref="A27:BW27"/>
    <mergeCell ref="BX27:CE27"/>
    <mergeCell ref="DT30:EF30"/>
    <mergeCell ref="EG30:ES30"/>
    <mergeCell ref="A29:BW29"/>
    <mergeCell ref="BX29:CE29"/>
    <mergeCell ref="CF29:CR29"/>
    <mergeCell ref="CT29:DF29"/>
    <mergeCell ref="DG29:DS29"/>
    <mergeCell ref="DT29:EF29"/>
    <mergeCell ref="CF31:CR31"/>
    <mergeCell ref="CT31:DF31"/>
    <mergeCell ref="DG31:DS31"/>
    <mergeCell ref="DT31:EF31"/>
    <mergeCell ref="EG29:ES29"/>
    <mergeCell ref="A30:BW30"/>
    <mergeCell ref="BX30:CE30"/>
    <mergeCell ref="CF30:CR30"/>
    <mergeCell ref="CT30:DF30"/>
    <mergeCell ref="DG30:DS30"/>
    <mergeCell ref="EG31:ES31"/>
    <mergeCell ref="A32:BW32"/>
    <mergeCell ref="BX32:CE32"/>
    <mergeCell ref="CF32:CR32"/>
    <mergeCell ref="CT32:DF32"/>
    <mergeCell ref="DG32:DS32"/>
    <mergeCell ref="DT32:EF32"/>
    <mergeCell ref="EG32:ES32"/>
    <mergeCell ref="A31:BW31"/>
    <mergeCell ref="BX31:CE31"/>
    <mergeCell ref="DT34:EF34"/>
    <mergeCell ref="EG34:ES34"/>
    <mergeCell ref="A33:BW33"/>
    <mergeCell ref="BX33:CE33"/>
    <mergeCell ref="CF33:CR33"/>
    <mergeCell ref="CT33:DF33"/>
    <mergeCell ref="DG33:DS33"/>
    <mergeCell ref="DT33:EF33"/>
    <mergeCell ref="CF35:CR35"/>
    <mergeCell ref="CT35:DF35"/>
    <mergeCell ref="DG35:DS35"/>
    <mergeCell ref="DT35:EF35"/>
    <mergeCell ref="EG33:ES33"/>
    <mergeCell ref="A34:BW34"/>
    <mergeCell ref="BX34:CE34"/>
    <mergeCell ref="CF34:CR34"/>
    <mergeCell ref="CT34:DF34"/>
    <mergeCell ref="DG34:DS34"/>
    <mergeCell ref="EG35:ES35"/>
    <mergeCell ref="A36:BW36"/>
    <mergeCell ref="BX36:CE36"/>
    <mergeCell ref="CF36:CR36"/>
    <mergeCell ref="CT36:DF36"/>
    <mergeCell ref="DG36:DS36"/>
    <mergeCell ref="DT36:EF36"/>
    <mergeCell ref="EG36:ES36"/>
    <mergeCell ref="A35:BW35"/>
    <mergeCell ref="BX35:CE35"/>
    <mergeCell ref="A37:BW37"/>
    <mergeCell ref="BX37:CE37"/>
    <mergeCell ref="CF37:CR37"/>
    <mergeCell ref="CT37:DF37"/>
    <mergeCell ref="DG37:DS37"/>
    <mergeCell ref="DT37:EF37"/>
    <mergeCell ref="EG37:ES37"/>
    <mergeCell ref="A38:BW38"/>
    <mergeCell ref="BX38:CE39"/>
    <mergeCell ref="CF38:CR39"/>
    <mergeCell ref="CS38:CS39"/>
    <mergeCell ref="CT38:DF39"/>
    <mergeCell ref="DG38:DS39"/>
    <mergeCell ref="DT38:EF39"/>
    <mergeCell ref="EG38:ES39"/>
    <mergeCell ref="A39:BW39"/>
    <mergeCell ref="DT41:EF41"/>
    <mergeCell ref="EG41:ES41"/>
    <mergeCell ref="A40:BW40"/>
    <mergeCell ref="BX40:CE40"/>
    <mergeCell ref="CF40:CR40"/>
    <mergeCell ref="CT40:DF40"/>
    <mergeCell ref="DG40:DS40"/>
    <mergeCell ref="DT40:EF40"/>
    <mergeCell ref="CF42:CR42"/>
    <mergeCell ref="CT42:DF42"/>
    <mergeCell ref="DG42:DS42"/>
    <mergeCell ref="DT42:EF42"/>
    <mergeCell ref="EG40:ES40"/>
    <mergeCell ref="A41:BW41"/>
    <mergeCell ref="BX41:CE41"/>
    <mergeCell ref="CF41:CR41"/>
    <mergeCell ref="CT41:DF41"/>
    <mergeCell ref="DG41:DS41"/>
    <mergeCell ref="EG42:ES42"/>
    <mergeCell ref="A43:BW43"/>
    <mergeCell ref="BX43:CE43"/>
    <mergeCell ref="CF43:CR43"/>
    <mergeCell ref="CT43:DF43"/>
    <mergeCell ref="DG43:DS43"/>
    <mergeCell ref="DT43:EF43"/>
    <mergeCell ref="EG43:ES43"/>
    <mergeCell ref="A42:BW42"/>
    <mergeCell ref="BX42:CE42"/>
    <mergeCell ref="DT45:EF45"/>
    <mergeCell ref="EG45:ES45"/>
    <mergeCell ref="A44:BW44"/>
    <mergeCell ref="BX44:CE44"/>
    <mergeCell ref="CF44:CR44"/>
    <mergeCell ref="CT44:DF44"/>
    <mergeCell ref="DG44:DS44"/>
    <mergeCell ref="DT44:EF44"/>
    <mergeCell ref="CF46:CR46"/>
    <mergeCell ref="CT46:DF46"/>
    <mergeCell ref="DG46:DS46"/>
    <mergeCell ref="DT46:EF46"/>
    <mergeCell ref="EG44:ES44"/>
    <mergeCell ref="A45:BW45"/>
    <mergeCell ref="BX45:CE45"/>
    <mergeCell ref="CF45:CR45"/>
    <mergeCell ref="CT45:DF45"/>
    <mergeCell ref="DG45:DS45"/>
    <mergeCell ref="EG46:ES46"/>
    <mergeCell ref="A47:BW47"/>
    <mergeCell ref="BX47:CE47"/>
    <mergeCell ref="CF47:CR47"/>
    <mergeCell ref="CT47:DF47"/>
    <mergeCell ref="DG47:DS47"/>
    <mergeCell ref="DT47:EF47"/>
    <mergeCell ref="EG47:ES47"/>
    <mergeCell ref="A46:BW46"/>
    <mergeCell ref="BX46:CE46"/>
    <mergeCell ref="DT49:EF49"/>
    <mergeCell ref="EG49:ES49"/>
    <mergeCell ref="A48:BW48"/>
    <mergeCell ref="BX48:CE48"/>
    <mergeCell ref="CF48:CR48"/>
    <mergeCell ref="CT48:DF48"/>
    <mergeCell ref="DG48:DS48"/>
    <mergeCell ref="DT48:EF48"/>
    <mergeCell ref="CF50:CR50"/>
    <mergeCell ref="CT50:DF50"/>
    <mergeCell ref="DG50:DS50"/>
    <mergeCell ref="DT50:EF50"/>
    <mergeCell ref="EG48:ES48"/>
    <mergeCell ref="A49:BW49"/>
    <mergeCell ref="BX49:CE49"/>
    <mergeCell ref="CF49:CR49"/>
    <mergeCell ref="CT49:DF49"/>
    <mergeCell ref="DG49:DS49"/>
    <mergeCell ref="EG50:ES50"/>
    <mergeCell ref="A51:BW51"/>
    <mergeCell ref="BX51:CE51"/>
    <mergeCell ref="CF51:CR51"/>
    <mergeCell ref="CT51:DF51"/>
    <mergeCell ref="DG51:DS51"/>
    <mergeCell ref="DT51:EF51"/>
    <mergeCell ref="EG51:ES51"/>
    <mergeCell ref="A50:BW50"/>
    <mergeCell ref="BX50:CE50"/>
    <mergeCell ref="DT53:EF53"/>
    <mergeCell ref="EG53:ES53"/>
    <mergeCell ref="A52:BW52"/>
    <mergeCell ref="BX52:CE52"/>
    <mergeCell ref="CF52:CR52"/>
    <mergeCell ref="CT52:DF52"/>
    <mergeCell ref="DG52:DS52"/>
    <mergeCell ref="DT52:EF52"/>
    <mergeCell ref="CF54:CR54"/>
    <mergeCell ref="CT54:DF54"/>
    <mergeCell ref="DG54:DS54"/>
    <mergeCell ref="DT54:EF54"/>
    <mergeCell ref="EG52:ES52"/>
    <mergeCell ref="A53:BW53"/>
    <mergeCell ref="BX53:CE53"/>
    <mergeCell ref="CF53:CR53"/>
    <mergeCell ref="CT53:DF53"/>
    <mergeCell ref="DG53:DS53"/>
    <mergeCell ref="EG54:ES54"/>
    <mergeCell ref="A55:BW55"/>
    <mergeCell ref="BX55:CE55"/>
    <mergeCell ref="CF55:CR55"/>
    <mergeCell ref="CT55:DF55"/>
    <mergeCell ref="DG55:DS55"/>
    <mergeCell ref="DT55:EF55"/>
    <mergeCell ref="EG55:ES55"/>
    <mergeCell ref="A54:BW54"/>
    <mergeCell ref="BX54:CE54"/>
    <mergeCell ref="DT57:EF57"/>
    <mergeCell ref="EG57:ES57"/>
    <mergeCell ref="A56:BW56"/>
    <mergeCell ref="BX56:CE56"/>
    <mergeCell ref="CF56:CR56"/>
    <mergeCell ref="CT56:DF56"/>
    <mergeCell ref="DG56:DS56"/>
    <mergeCell ref="DT56:EF56"/>
    <mergeCell ref="CF58:CR58"/>
    <mergeCell ref="CT58:DF58"/>
    <mergeCell ref="DG58:DS58"/>
    <mergeCell ref="DT58:EF58"/>
    <mergeCell ref="EG56:ES56"/>
    <mergeCell ref="A57:BW57"/>
    <mergeCell ref="BX57:CE57"/>
    <mergeCell ref="CF57:CR57"/>
    <mergeCell ref="CT57:DF57"/>
    <mergeCell ref="DG57:DS57"/>
    <mergeCell ref="EG58:ES58"/>
    <mergeCell ref="A59:BW59"/>
    <mergeCell ref="BX59:CE59"/>
    <mergeCell ref="CF59:CR59"/>
    <mergeCell ref="CT59:DF59"/>
    <mergeCell ref="DG59:DS59"/>
    <mergeCell ref="DT59:EF59"/>
    <mergeCell ref="EG59:ES59"/>
    <mergeCell ref="A58:BW58"/>
    <mergeCell ref="BX58:CE58"/>
    <mergeCell ref="DT61:EF61"/>
    <mergeCell ref="EG61:ES61"/>
    <mergeCell ref="A60:BW60"/>
    <mergeCell ref="BX60:CE60"/>
    <mergeCell ref="CF60:CR60"/>
    <mergeCell ref="CT60:DF60"/>
    <mergeCell ref="DG60:DS60"/>
    <mergeCell ref="DT60:EF60"/>
    <mergeCell ref="CF62:CR62"/>
    <mergeCell ref="CT62:DF62"/>
    <mergeCell ref="DG62:DS62"/>
    <mergeCell ref="DT62:EF62"/>
    <mergeCell ref="EG60:ES60"/>
    <mergeCell ref="A61:BW61"/>
    <mergeCell ref="BX61:CE61"/>
    <mergeCell ref="CF61:CR61"/>
    <mergeCell ref="CT61:DF61"/>
    <mergeCell ref="DG61:DS61"/>
    <mergeCell ref="EG62:ES62"/>
    <mergeCell ref="A63:BW63"/>
    <mergeCell ref="BX63:CE63"/>
    <mergeCell ref="CF63:CR63"/>
    <mergeCell ref="CT63:DF63"/>
    <mergeCell ref="DG63:DS63"/>
    <mergeCell ref="DT63:EF63"/>
    <mergeCell ref="EG63:ES63"/>
    <mergeCell ref="A62:BW62"/>
    <mergeCell ref="BX62:CE62"/>
    <mergeCell ref="DT65:EF65"/>
    <mergeCell ref="EG65:ES65"/>
    <mergeCell ref="A64:BW64"/>
    <mergeCell ref="BX64:CE64"/>
    <mergeCell ref="CF64:CR64"/>
    <mergeCell ref="CT64:DF64"/>
    <mergeCell ref="DG64:DS64"/>
    <mergeCell ref="DT64:EF64"/>
    <mergeCell ref="CF66:CR66"/>
    <mergeCell ref="CT66:DF66"/>
    <mergeCell ref="DG66:DS66"/>
    <mergeCell ref="DT66:EF66"/>
    <mergeCell ref="EG64:ES64"/>
    <mergeCell ref="A65:BW65"/>
    <mergeCell ref="BX65:CE65"/>
    <mergeCell ref="CF65:CR65"/>
    <mergeCell ref="CT65:DF65"/>
    <mergeCell ref="DG65:DS65"/>
    <mergeCell ref="EG66:ES66"/>
    <mergeCell ref="A67:BW67"/>
    <mergeCell ref="BX67:CE67"/>
    <mergeCell ref="CF67:CR67"/>
    <mergeCell ref="CT67:DF67"/>
    <mergeCell ref="DG67:DS67"/>
    <mergeCell ref="DT67:EF67"/>
    <mergeCell ref="EG67:ES67"/>
    <mergeCell ref="A66:BW66"/>
    <mergeCell ref="BX66:CE66"/>
    <mergeCell ref="DT69:EF69"/>
    <mergeCell ref="EG69:ES69"/>
    <mergeCell ref="A68:BW68"/>
    <mergeCell ref="BX68:CE68"/>
    <mergeCell ref="CF68:CR68"/>
    <mergeCell ref="CT68:DF68"/>
    <mergeCell ref="DG68:DS68"/>
    <mergeCell ref="DT68:EF68"/>
    <mergeCell ref="CF70:CR70"/>
    <mergeCell ref="CT70:DF70"/>
    <mergeCell ref="DG70:DS70"/>
    <mergeCell ref="DT70:EF70"/>
    <mergeCell ref="EG68:ES68"/>
    <mergeCell ref="A69:BW69"/>
    <mergeCell ref="BX69:CE69"/>
    <mergeCell ref="CF69:CR69"/>
    <mergeCell ref="CT69:DF69"/>
    <mergeCell ref="DG69:DS69"/>
    <mergeCell ref="EG70:ES70"/>
    <mergeCell ref="A71:BW71"/>
    <mergeCell ref="BX71:CE71"/>
    <mergeCell ref="CF71:CR71"/>
    <mergeCell ref="CT71:DF71"/>
    <mergeCell ref="DG71:DS71"/>
    <mergeCell ref="DT71:EF71"/>
    <mergeCell ref="EG71:ES71"/>
    <mergeCell ref="A70:BW70"/>
    <mergeCell ref="BX70:CE70"/>
    <mergeCell ref="DT73:EF73"/>
    <mergeCell ref="EG73:ES73"/>
    <mergeCell ref="A72:BW72"/>
    <mergeCell ref="BX72:CE72"/>
    <mergeCell ref="CF72:CR72"/>
    <mergeCell ref="CT72:DF72"/>
    <mergeCell ref="DG72:DS72"/>
    <mergeCell ref="DT72:EF72"/>
    <mergeCell ref="CF74:CR74"/>
    <mergeCell ref="CT74:DF74"/>
    <mergeCell ref="DG74:DS74"/>
    <mergeCell ref="DT74:EF74"/>
    <mergeCell ref="EG72:ES72"/>
    <mergeCell ref="A73:BW73"/>
    <mergeCell ref="BX73:CE73"/>
    <mergeCell ref="CF73:CR73"/>
    <mergeCell ref="CT73:DF73"/>
    <mergeCell ref="DG73:DS73"/>
    <mergeCell ref="EG74:ES74"/>
    <mergeCell ref="A75:BW75"/>
    <mergeCell ref="BX75:CE75"/>
    <mergeCell ref="CF75:CR75"/>
    <mergeCell ref="CT75:DF75"/>
    <mergeCell ref="DG75:DS75"/>
    <mergeCell ref="DT75:EF75"/>
    <mergeCell ref="EG75:ES75"/>
    <mergeCell ref="A74:BW74"/>
    <mergeCell ref="BX74:CE74"/>
    <mergeCell ref="DT77:EF77"/>
    <mergeCell ref="EG77:ES77"/>
    <mergeCell ref="A76:BW76"/>
    <mergeCell ref="BX76:CE76"/>
    <mergeCell ref="CF76:CR76"/>
    <mergeCell ref="CT76:DF76"/>
    <mergeCell ref="DG76:DS76"/>
    <mergeCell ref="DT76:EF76"/>
    <mergeCell ref="CF78:CR78"/>
    <mergeCell ref="CT78:DF78"/>
    <mergeCell ref="DG78:DS78"/>
    <mergeCell ref="DT78:EF78"/>
    <mergeCell ref="EG76:ES76"/>
    <mergeCell ref="A77:BW77"/>
    <mergeCell ref="BX77:CE77"/>
    <mergeCell ref="CF77:CR77"/>
    <mergeCell ref="CT77:DF77"/>
    <mergeCell ref="DG77:DS77"/>
    <mergeCell ref="EG78:ES78"/>
    <mergeCell ref="A79:BW79"/>
    <mergeCell ref="BX79:CE79"/>
    <mergeCell ref="CF79:CR79"/>
    <mergeCell ref="CT79:DF79"/>
    <mergeCell ref="DG79:DS79"/>
    <mergeCell ref="DT79:EF79"/>
    <mergeCell ref="EG79:ES79"/>
    <mergeCell ref="A78:BW78"/>
    <mergeCell ref="BX78:CE78"/>
    <mergeCell ref="DT81:EF81"/>
    <mergeCell ref="EG81:ES81"/>
    <mergeCell ref="A80:BW80"/>
    <mergeCell ref="BX80:CE80"/>
    <mergeCell ref="CF80:CR80"/>
    <mergeCell ref="CT80:DF80"/>
    <mergeCell ref="DG80:DS80"/>
    <mergeCell ref="DT80:EF80"/>
    <mergeCell ref="CF82:CR82"/>
    <mergeCell ref="CT82:DF82"/>
    <mergeCell ref="DG82:DS82"/>
    <mergeCell ref="DT82:EF82"/>
    <mergeCell ref="EG80:ES80"/>
    <mergeCell ref="A81:BW81"/>
    <mergeCell ref="BX81:CE81"/>
    <mergeCell ref="CF81:CR81"/>
    <mergeCell ref="CT81:DF81"/>
    <mergeCell ref="DG81:DS81"/>
    <mergeCell ref="EG82:ES82"/>
    <mergeCell ref="A83:BW83"/>
    <mergeCell ref="BX83:CE83"/>
    <mergeCell ref="CF83:CR83"/>
    <mergeCell ref="CT83:DF83"/>
    <mergeCell ref="DG83:DS83"/>
    <mergeCell ref="DT83:EF83"/>
    <mergeCell ref="EG83:ES83"/>
    <mergeCell ref="A82:BW82"/>
    <mergeCell ref="BX82:CE82"/>
    <mergeCell ref="DT85:EF85"/>
    <mergeCell ref="EG85:ES85"/>
    <mergeCell ref="A84:BW84"/>
    <mergeCell ref="BX84:CE84"/>
    <mergeCell ref="CF84:CR84"/>
    <mergeCell ref="CT84:DF84"/>
    <mergeCell ref="DG84:DS84"/>
    <mergeCell ref="DT84:EF84"/>
    <mergeCell ref="CF86:CR86"/>
    <mergeCell ref="CT86:DF86"/>
    <mergeCell ref="DG86:DS86"/>
    <mergeCell ref="DT86:EF86"/>
    <mergeCell ref="EG84:ES84"/>
    <mergeCell ref="A85:BW85"/>
    <mergeCell ref="BX85:CE85"/>
    <mergeCell ref="CF85:CR85"/>
    <mergeCell ref="CT85:DF85"/>
    <mergeCell ref="DG85:DS85"/>
    <mergeCell ref="EG86:ES86"/>
    <mergeCell ref="A87:BW87"/>
    <mergeCell ref="BX87:CE87"/>
    <mergeCell ref="CF87:CR87"/>
    <mergeCell ref="CT87:DF87"/>
    <mergeCell ref="DG87:DS87"/>
    <mergeCell ref="DT87:EF87"/>
    <mergeCell ref="EG87:ES87"/>
    <mergeCell ref="A86:BW86"/>
    <mergeCell ref="BX86:CE86"/>
    <mergeCell ref="DT89:EF89"/>
    <mergeCell ref="EG89:ES89"/>
    <mergeCell ref="A88:BW88"/>
    <mergeCell ref="BX88:CE88"/>
    <mergeCell ref="CF88:CR88"/>
    <mergeCell ref="CT88:DF88"/>
    <mergeCell ref="DG88:DS88"/>
    <mergeCell ref="DT88:EF88"/>
    <mergeCell ref="CF90:CR90"/>
    <mergeCell ref="CT90:DF90"/>
    <mergeCell ref="DG90:DS90"/>
    <mergeCell ref="DT90:EF90"/>
    <mergeCell ref="EG88:ES88"/>
    <mergeCell ref="A89:BW89"/>
    <mergeCell ref="BX89:CE89"/>
    <mergeCell ref="CF89:CR89"/>
    <mergeCell ref="CT89:DF89"/>
    <mergeCell ref="DG89:DS89"/>
    <mergeCell ref="EG90:ES90"/>
    <mergeCell ref="A91:BW91"/>
    <mergeCell ref="BX91:CE91"/>
    <mergeCell ref="CF91:CR91"/>
    <mergeCell ref="CT91:DF91"/>
    <mergeCell ref="DG91:DS91"/>
    <mergeCell ref="DT91:EF91"/>
    <mergeCell ref="EG91:ES91"/>
    <mergeCell ref="A90:BW90"/>
    <mergeCell ref="BX90:CE90"/>
    <mergeCell ref="DT93:EF93"/>
    <mergeCell ref="EG93:ES93"/>
    <mergeCell ref="A92:BW92"/>
    <mergeCell ref="BX92:CE92"/>
    <mergeCell ref="CF92:CR92"/>
    <mergeCell ref="CT92:DF92"/>
    <mergeCell ref="DG92:DS92"/>
    <mergeCell ref="DT92:EF92"/>
    <mergeCell ref="CF94:CR94"/>
    <mergeCell ref="CT94:DF94"/>
    <mergeCell ref="DG94:DS94"/>
    <mergeCell ref="DT94:EF94"/>
    <mergeCell ref="EG92:ES92"/>
    <mergeCell ref="A93:BW93"/>
    <mergeCell ref="BX93:CE93"/>
    <mergeCell ref="CF93:CR93"/>
    <mergeCell ref="CT93:DF93"/>
    <mergeCell ref="DG93:DS93"/>
    <mergeCell ref="EG94:ES94"/>
    <mergeCell ref="A95:BW95"/>
    <mergeCell ref="BX95:CE95"/>
    <mergeCell ref="CF95:CR95"/>
    <mergeCell ref="CT95:DF95"/>
    <mergeCell ref="DG95:DS95"/>
    <mergeCell ref="DT95:EF95"/>
    <mergeCell ref="EG95:ES95"/>
    <mergeCell ref="A94:BW94"/>
    <mergeCell ref="BX94:CE94"/>
    <mergeCell ref="DT97:EF97"/>
    <mergeCell ref="EG97:ES97"/>
    <mergeCell ref="A96:BW96"/>
    <mergeCell ref="BX96:CE96"/>
    <mergeCell ref="CF96:CR96"/>
    <mergeCell ref="CT96:DF96"/>
    <mergeCell ref="DG96:DS96"/>
    <mergeCell ref="DT96:EF96"/>
    <mergeCell ref="CF98:CR98"/>
    <mergeCell ref="CT98:DF98"/>
    <mergeCell ref="DG98:DS98"/>
    <mergeCell ref="DT98:EF98"/>
    <mergeCell ref="EG96:ES96"/>
    <mergeCell ref="A97:BW97"/>
    <mergeCell ref="BX97:CE97"/>
    <mergeCell ref="CF97:CR97"/>
    <mergeCell ref="CT97:DF97"/>
    <mergeCell ref="DG97:DS97"/>
    <mergeCell ref="EG98:ES98"/>
    <mergeCell ref="A99:BW99"/>
    <mergeCell ref="BX99:CE99"/>
    <mergeCell ref="CF99:CR99"/>
    <mergeCell ref="CT99:DF99"/>
    <mergeCell ref="DG99:DS99"/>
    <mergeCell ref="DT99:EF99"/>
    <mergeCell ref="EG99:ES99"/>
    <mergeCell ref="A98:BW98"/>
    <mergeCell ref="BX98:CE98"/>
    <mergeCell ref="DT101:EF101"/>
    <mergeCell ref="EG101:ES101"/>
    <mergeCell ref="A100:BW100"/>
    <mergeCell ref="BX100:CE100"/>
    <mergeCell ref="CF100:CR100"/>
    <mergeCell ref="CT100:DF100"/>
    <mergeCell ref="DG100:DS100"/>
    <mergeCell ref="EG102:ES102"/>
    <mergeCell ref="DT100:EF100"/>
    <mergeCell ref="CF102:CR102"/>
    <mergeCell ref="CT102:DF102"/>
    <mergeCell ref="DG102:DS102"/>
    <mergeCell ref="DT102:EF102"/>
    <mergeCell ref="EG100:ES100"/>
    <mergeCell ref="BX104:CE104"/>
    <mergeCell ref="CF104:CR104"/>
    <mergeCell ref="CT104:DE104"/>
    <mergeCell ref="DG104:DS104"/>
    <mergeCell ref="DT104:EF104"/>
    <mergeCell ref="A101:BW101"/>
    <mergeCell ref="BX101:CE101"/>
    <mergeCell ref="CF101:CR101"/>
    <mergeCell ref="CT101:DF101"/>
    <mergeCell ref="DG101:DS101"/>
    <mergeCell ref="EG104:ES104"/>
    <mergeCell ref="A102:BW102"/>
    <mergeCell ref="BX102:CE102"/>
    <mergeCell ref="BX105:CE105"/>
    <mergeCell ref="CF105:CR105"/>
    <mergeCell ref="CT105:DE105"/>
    <mergeCell ref="DG105:DS105"/>
    <mergeCell ref="DT105:EF105"/>
    <mergeCell ref="EG105:ES105"/>
    <mergeCell ref="A104:BW104"/>
  </mergeCells>
  <printOptions/>
  <pageMargins left="0.5905511811023623" right="0.5905511811023623" top="0.5905511811023623" bottom="0.5905511811023623" header="0.1968503937007874" footer="0.1968503937007874"/>
  <pageSetup fitToHeight="3" fitToWidth="1" horizontalDpi="600" verticalDpi="600" orientation="landscape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48" man="1"/>
    <brk id="74" max="14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I105"/>
  <sheetViews>
    <sheetView view="pageBreakPreview" zoomScale="110" zoomScaleSheetLayoutView="110" zoomScalePageLayoutView="0" workbookViewId="0" topLeftCell="A1">
      <selection activeCell="BX29" sqref="BX29:CE29"/>
    </sheetView>
  </sheetViews>
  <sheetFormatPr defaultColWidth="0.875" defaultRowHeight="12.75"/>
  <cols>
    <col min="1" max="74" width="0.875" style="1" customWidth="1"/>
    <col min="75" max="75" width="19.625" style="1" customWidth="1"/>
    <col min="76" max="96" width="0.875" style="1" customWidth="1"/>
    <col min="97" max="97" width="8.25390625" style="1" customWidth="1"/>
    <col min="98" max="98" width="5.25390625" style="1" customWidth="1"/>
    <col min="99" max="109" width="0.875" style="1" customWidth="1"/>
    <col min="110" max="110" width="0.875" style="1" hidden="1" customWidth="1"/>
    <col min="111" max="122" width="0.875" style="1" customWidth="1"/>
    <col min="123" max="123" width="2.625" style="1" customWidth="1"/>
    <col min="124" max="148" width="0.875" style="1" customWidth="1"/>
    <col min="149" max="149" width="4.25390625" style="1" customWidth="1"/>
    <col min="150" max="152" width="0" style="1" hidden="1" customWidth="1"/>
    <col min="153" max="153" width="15.25390625" style="1" hidden="1" customWidth="1"/>
    <col min="154" max="154" width="10.625" style="1" hidden="1" customWidth="1"/>
    <col min="155" max="161" width="0.875" style="1" customWidth="1"/>
    <col min="162" max="162" width="10.875" style="1" bestFit="1" customWidth="1"/>
    <col min="163" max="164" width="0.875" style="1" customWidth="1"/>
    <col min="165" max="165" width="4.625" style="1" bestFit="1" customWidth="1"/>
    <col min="166" max="16384" width="0.875" style="1" customWidth="1"/>
  </cols>
  <sheetData>
    <row r="1" ht="6.75" customHeight="1"/>
    <row r="2" spans="1:149" s="4" customFormat="1" ht="10.5">
      <c r="A2" s="115" t="s">
        <v>29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</row>
    <row r="4" spans="1:149" ht="11.25" customHeight="1">
      <c r="A4" s="116" t="s">
        <v>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7" t="s">
        <v>1</v>
      </c>
      <c r="BY4" s="117"/>
      <c r="BZ4" s="117"/>
      <c r="CA4" s="117"/>
      <c r="CB4" s="117"/>
      <c r="CC4" s="117"/>
      <c r="CD4" s="117"/>
      <c r="CE4" s="117"/>
      <c r="CF4" s="117" t="s">
        <v>233</v>
      </c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 t="s">
        <v>284</v>
      </c>
      <c r="CT4" s="116" t="s">
        <v>328</v>
      </c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</row>
    <row r="5" spans="1:149" ht="11.2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 t="s">
        <v>234</v>
      </c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 t="s">
        <v>235</v>
      </c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 t="s">
        <v>236</v>
      </c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 t="s">
        <v>237</v>
      </c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</row>
    <row r="6" spans="1:149" ht="63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</row>
    <row r="7" spans="1:149" ht="11.25">
      <c r="A7" s="114" t="s">
        <v>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 t="s">
        <v>5</v>
      </c>
      <c r="BY7" s="114"/>
      <c r="BZ7" s="114"/>
      <c r="CA7" s="114"/>
      <c r="CB7" s="114"/>
      <c r="CC7" s="114"/>
      <c r="CD7" s="114"/>
      <c r="CE7" s="114"/>
      <c r="CF7" s="114" t="s">
        <v>6</v>
      </c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"/>
      <c r="CT7" s="114" t="s">
        <v>7</v>
      </c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 t="s">
        <v>8</v>
      </c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 t="s">
        <v>9</v>
      </c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 t="s">
        <v>10</v>
      </c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</row>
    <row r="8" spans="1:149" s="4" customFormat="1" ht="12.75" customHeight="1">
      <c r="A8" s="77" t="s">
        <v>238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8" t="s">
        <v>30</v>
      </c>
      <c r="BY8" s="78"/>
      <c r="BZ8" s="78"/>
      <c r="CA8" s="78"/>
      <c r="CB8" s="78"/>
      <c r="CC8" s="78"/>
      <c r="CD8" s="78"/>
      <c r="CE8" s="78"/>
      <c r="CF8" s="78" t="s">
        <v>31</v>
      </c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12"/>
      <c r="CT8" s="79">
        <f>DG8+DT8+EG8</f>
        <v>0</v>
      </c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>
        <v>0</v>
      </c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>
        <v>0</v>
      </c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>
        <v>0</v>
      </c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</row>
    <row r="9" spans="1:149" ht="12.75" customHeight="1">
      <c r="A9" s="113" t="s">
        <v>239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70" t="s">
        <v>32</v>
      </c>
      <c r="BY9" s="70"/>
      <c r="BZ9" s="70"/>
      <c r="CA9" s="70"/>
      <c r="CB9" s="70"/>
      <c r="CC9" s="70"/>
      <c r="CD9" s="70"/>
      <c r="CE9" s="70"/>
      <c r="CF9" s="70" t="s">
        <v>31</v>
      </c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8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</row>
    <row r="10" spans="1:153" s="4" customFormat="1" ht="10.5">
      <c r="A10" s="77" t="s">
        <v>33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8" t="s">
        <v>34</v>
      </c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12"/>
      <c r="CT10" s="79">
        <f>DG10+DT10+EG10</f>
        <v>45578935.94</v>
      </c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>
        <f>DG16+DG23+DG26</f>
        <v>16882527.51</v>
      </c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>
        <f>DT16+DT23+DT26+DT37</f>
        <v>3715000</v>
      </c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>
        <f>EG11+EG16+EG23+EG97+EG40</f>
        <v>24981408.43</v>
      </c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W10" s="9"/>
    </row>
    <row r="11" spans="1:162" s="4" customFormat="1" ht="22.5" customHeight="1">
      <c r="A11" s="95" t="s">
        <v>35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78" t="s">
        <v>36</v>
      </c>
      <c r="BY11" s="78"/>
      <c r="BZ11" s="78"/>
      <c r="CA11" s="78"/>
      <c r="CB11" s="78"/>
      <c r="CC11" s="78"/>
      <c r="CD11" s="78"/>
      <c r="CE11" s="78"/>
      <c r="CF11" s="78" t="s">
        <v>37</v>
      </c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12"/>
      <c r="CT11" s="79">
        <f>EG11</f>
        <v>1430000</v>
      </c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>
        <v>0</v>
      </c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>
        <v>0</v>
      </c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>
        <f>EG13+EG14+EG15</f>
        <v>1430000</v>
      </c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W11" s="9"/>
      <c r="EX11" s="9"/>
      <c r="FF11" s="9">
        <f>EG8+EG10-EG44</f>
        <v>0</v>
      </c>
    </row>
    <row r="12" spans="1:149" ht="11.25">
      <c r="A12" s="69" t="s">
        <v>38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70" t="s">
        <v>39</v>
      </c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8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</row>
    <row r="13" spans="1:149" s="6" customFormat="1" ht="11.25">
      <c r="A13" s="69" t="s">
        <v>256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70" t="s">
        <v>39</v>
      </c>
      <c r="BY13" s="70"/>
      <c r="BZ13" s="70"/>
      <c r="CA13" s="70"/>
      <c r="CB13" s="70"/>
      <c r="CC13" s="70"/>
      <c r="CD13" s="70"/>
      <c r="CE13" s="70"/>
      <c r="CF13" s="70" t="s">
        <v>37</v>
      </c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8" t="s">
        <v>259</v>
      </c>
      <c r="CT13" s="80">
        <f>EG13</f>
        <v>1380000</v>
      </c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>
        <v>0</v>
      </c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>
        <v>0</v>
      </c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>
        <v>1380000</v>
      </c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</row>
    <row r="14" spans="1:149" s="6" customFormat="1" ht="11.25">
      <c r="A14" s="69" t="s">
        <v>257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70" t="s">
        <v>39</v>
      </c>
      <c r="BY14" s="70"/>
      <c r="BZ14" s="70"/>
      <c r="CA14" s="70"/>
      <c r="CB14" s="70"/>
      <c r="CC14" s="70"/>
      <c r="CD14" s="70"/>
      <c r="CE14" s="70"/>
      <c r="CF14" s="70" t="s">
        <v>37</v>
      </c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8" t="s">
        <v>260</v>
      </c>
      <c r="CT14" s="80">
        <f>EG14</f>
        <v>50000</v>
      </c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>
        <v>0</v>
      </c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>
        <v>0</v>
      </c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>
        <v>50000</v>
      </c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</row>
    <row r="15" spans="1:149" s="6" customFormat="1" ht="11.25">
      <c r="A15" s="69" t="s">
        <v>258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70" t="s">
        <v>39</v>
      </c>
      <c r="BY15" s="70"/>
      <c r="BZ15" s="70"/>
      <c r="CA15" s="70"/>
      <c r="CB15" s="70"/>
      <c r="CC15" s="70"/>
      <c r="CD15" s="70"/>
      <c r="CE15" s="70"/>
      <c r="CF15" s="70" t="s">
        <v>37</v>
      </c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8" t="s">
        <v>261</v>
      </c>
      <c r="CT15" s="80">
        <f>EG15</f>
        <v>0</v>
      </c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>
        <v>0</v>
      </c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>
        <v>0</v>
      </c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>
        <v>0</v>
      </c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</row>
    <row r="16" spans="1:149" s="4" customFormat="1" ht="10.5" customHeight="1">
      <c r="A16" s="95" t="s">
        <v>40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78" t="s">
        <v>41</v>
      </c>
      <c r="BY16" s="78"/>
      <c r="BZ16" s="78"/>
      <c r="CA16" s="78"/>
      <c r="CB16" s="78"/>
      <c r="CC16" s="78"/>
      <c r="CD16" s="78"/>
      <c r="CE16" s="78"/>
      <c r="CF16" s="78" t="s">
        <v>42</v>
      </c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12"/>
      <c r="CT16" s="79">
        <f>DG16+EG16</f>
        <v>40430435.94</v>
      </c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>
        <f>DG17</f>
        <v>16882527.51</v>
      </c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>
        <v>0</v>
      </c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>
        <f>EG21+EG22</f>
        <v>23547908.43</v>
      </c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</row>
    <row r="17" spans="1:149" s="6" customFormat="1" ht="33.75" customHeight="1">
      <c r="A17" s="81" t="s">
        <v>338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70" t="s">
        <v>43</v>
      </c>
      <c r="BY17" s="70"/>
      <c r="BZ17" s="70"/>
      <c r="CA17" s="70"/>
      <c r="CB17" s="70"/>
      <c r="CC17" s="70"/>
      <c r="CD17" s="70"/>
      <c r="CE17" s="70"/>
      <c r="CF17" s="70" t="s">
        <v>42</v>
      </c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8" t="s">
        <v>79</v>
      </c>
      <c r="CT17" s="80">
        <f>DG17</f>
        <v>16882527.51</v>
      </c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>
        <f>DG18+DG19+DG20</f>
        <v>16882527.51</v>
      </c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>
        <v>0</v>
      </c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>
        <v>0</v>
      </c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</row>
    <row r="18" spans="1:149" s="6" customFormat="1" ht="24" customHeight="1">
      <c r="A18" s="81" t="s">
        <v>337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70"/>
      <c r="BY18" s="70"/>
      <c r="BZ18" s="70"/>
      <c r="CA18" s="70"/>
      <c r="CB18" s="70"/>
      <c r="CC18" s="70"/>
      <c r="CD18" s="70"/>
      <c r="CE18" s="70"/>
      <c r="CF18" s="70" t="s">
        <v>42</v>
      </c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8" t="s">
        <v>79</v>
      </c>
      <c r="CT18" s="80">
        <f>DG18</f>
        <v>8676438.06</v>
      </c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>
        <v>8676438.06</v>
      </c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>
        <v>0</v>
      </c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>
        <v>0</v>
      </c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</row>
    <row r="19" spans="1:149" s="6" customFormat="1" ht="15" customHeight="1">
      <c r="A19" s="81" t="s">
        <v>339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70"/>
      <c r="BY19" s="70"/>
      <c r="BZ19" s="70"/>
      <c r="CA19" s="70"/>
      <c r="CB19" s="70"/>
      <c r="CC19" s="70"/>
      <c r="CD19" s="70"/>
      <c r="CE19" s="70"/>
      <c r="CF19" s="70" t="s">
        <v>42</v>
      </c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8" t="s">
        <v>79</v>
      </c>
      <c r="CT19" s="80">
        <f>DG19</f>
        <v>2244819.65</v>
      </c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>
        <v>2244819.65</v>
      </c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>
        <v>0</v>
      </c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>
        <v>0</v>
      </c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</row>
    <row r="20" spans="1:149" s="6" customFormat="1" ht="15" customHeight="1">
      <c r="A20" s="81" t="s">
        <v>340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70"/>
      <c r="BY20" s="70"/>
      <c r="BZ20" s="70"/>
      <c r="CA20" s="70"/>
      <c r="CB20" s="70"/>
      <c r="CC20" s="70"/>
      <c r="CD20" s="70"/>
      <c r="CE20" s="70"/>
      <c r="CF20" s="70" t="s">
        <v>42</v>
      </c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8" t="s">
        <v>79</v>
      </c>
      <c r="CT20" s="80">
        <f>DG20</f>
        <v>5961269.8</v>
      </c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>
        <v>5961269.8</v>
      </c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>
        <v>0</v>
      </c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>
        <v>0</v>
      </c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</row>
    <row r="21" spans="1:149" s="6" customFormat="1" ht="10.5" customHeight="1">
      <c r="A21" s="82" t="s">
        <v>262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70"/>
      <c r="BY21" s="70"/>
      <c r="BZ21" s="70"/>
      <c r="CA21" s="70"/>
      <c r="CB21" s="70"/>
      <c r="CC21" s="70"/>
      <c r="CD21" s="70"/>
      <c r="CE21" s="70"/>
      <c r="CF21" s="70" t="s">
        <v>42</v>
      </c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8" t="s">
        <v>79</v>
      </c>
      <c r="CT21" s="80">
        <f>EG21</f>
        <v>23170700.96</v>
      </c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>
        <v>0</v>
      </c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>
        <v>0</v>
      </c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>
        <v>23170700.96</v>
      </c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</row>
    <row r="22" spans="1:149" s="6" customFormat="1" ht="10.5" customHeight="1">
      <c r="A22" s="82" t="s">
        <v>264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70"/>
      <c r="BY22" s="70"/>
      <c r="BZ22" s="70"/>
      <c r="CA22" s="70"/>
      <c r="CB22" s="70"/>
      <c r="CC22" s="70"/>
      <c r="CD22" s="70"/>
      <c r="CE22" s="70"/>
      <c r="CF22" s="70" t="s">
        <v>42</v>
      </c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8" t="s">
        <v>263</v>
      </c>
      <c r="CT22" s="80">
        <f>EG22</f>
        <v>377207.47</v>
      </c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>
        <v>0</v>
      </c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>
        <v>0</v>
      </c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>
        <v>377207.47</v>
      </c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</row>
    <row r="23" spans="1:149" s="4" customFormat="1" ht="10.5" customHeight="1">
      <c r="A23" s="95" t="s">
        <v>44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78" t="s">
        <v>45</v>
      </c>
      <c r="BY23" s="78"/>
      <c r="BZ23" s="78"/>
      <c r="CA23" s="78"/>
      <c r="CB23" s="78"/>
      <c r="CC23" s="78"/>
      <c r="CD23" s="78"/>
      <c r="CE23" s="78"/>
      <c r="CF23" s="78" t="s">
        <v>46</v>
      </c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12"/>
      <c r="CT23" s="79">
        <f>EG23</f>
        <v>3500</v>
      </c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>
        <v>0</v>
      </c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>
        <v>0</v>
      </c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>
        <v>3500</v>
      </c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</row>
    <row r="24" spans="1:149" ht="15.75" customHeight="1">
      <c r="A24" s="69" t="s">
        <v>38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70" t="s">
        <v>47</v>
      </c>
      <c r="BY24" s="70"/>
      <c r="BZ24" s="70"/>
      <c r="CA24" s="70"/>
      <c r="CB24" s="70"/>
      <c r="CC24" s="70"/>
      <c r="CD24" s="70"/>
      <c r="CE24" s="70"/>
      <c r="CF24" s="70" t="s">
        <v>46</v>
      </c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108" t="s">
        <v>285</v>
      </c>
      <c r="CT24" s="80">
        <f>EG24</f>
        <v>3500</v>
      </c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>
        <v>0</v>
      </c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>
        <v>0</v>
      </c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>
        <v>3500</v>
      </c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</row>
    <row r="25" spans="1:149" s="6" customFormat="1" ht="15.75" customHeight="1">
      <c r="A25" s="68" t="s">
        <v>304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109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</row>
    <row r="26" spans="1:149" s="4" customFormat="1" ht="10.5" customHeight="1">
      <c r="A26" s="95" t="s">
        <v>48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78" t="s">
        <v>49</v>
      </c>
      <c r="BY26" s="78"/>
      <c r="BZ26" s="78"/>
      <c r="CA26" s="78"/>
      <c r="CB26" s="78"/>
      <c r="CC26" s="78"/>
      <c r="CD26" s="78"/>
      <c r="CE26" s="78"/>
      <c r="CF26" s="78" t="s">
        <v>50</v>
      </c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12"/>
      <c r="CT26" s="79">
        <f>DT26</f>
        <v>3715000</v>
      </c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>
        <v>0</v>
      </c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>
        <f>DT29+DT30+DT31+DT32+DT33+DT34+DT35+DT36</f>
        <v>3715000</v>
      </c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>
        <v>0</v>
      </c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</row>
    <row r="27" spans="1:149" ht="10.5" customHeight="1">
      <c r="A27" s="82" t="s">
        <v>38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8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</row>
    <row r="28" spans="1:149" ht="10.5" customHeight="1">
      <c r="A28" s="81" t="s">
        <v>265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8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</row>
    <row r="29" spans="1:149" s="40" customFormat="1" ht="25.5" customHeight="1">
      <c r="A29" s="85" t="s">
        <v>343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110" t="s">
        <v>311</v>
      </c>
      <c r="BY29" s="111"/>
      <c r="BZ29" s="111"/>
      <c r="CA29" s="111"/>
      <c r="CB29" s="111"/>
      <c r="CC29" s="111"/>
      <c r="CD29" s="111"/>
      <c r="CE29" s="112"/>
      <c r="CF29" s="86" t="s">
        <v>50</v>
      </c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42" t="s">
        <v>286</v>
      </c>
      <c r="CT29" s="87">
        <f aca="true" t="shared" si="0" ref="CT29:CT34">DT29</f>
        <v>3000000</v>
      </c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>
        <v>0</v>
      </c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>
        <v>3000000</v>
      </c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>
        <v>0</v>
      </c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</row>
    <row r="30" spans="1:149" s="40" customFormat="1" ht="16.5" customHeight="1">
      <c r="A30" s="85" t="s">
        <v>341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110" t="s">
        <v>312</v>
      </c>
      <c r="BY30" s="111"/>
      <c r="BZ30" s="111"/>
      <c r="CA30" s="111"/>
      <c r="CB30" s="111"/>
      <c r="CC30" s="111"/>
      <c r="CD30" s="111"/>
      <c r="CE30" s="112"/>
      <c r="CF30" s="86" t="s">
        <v>50</v>
      </c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42" t="s">
        <v>286</v>
      </c>
      <c r="CT30" s="87">
        <f t="shared" si="0"/>
        <v>275000</v>
      </c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>
        <v>0</v>
      </c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>
        <v>275000</v>
      </c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>
        <v>0</v>
      </c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</row>
    <row r="31" spans="1:162" s="40" customFormat="1" ht="21.75" customHeight="1">
      <c r="A31" s="85" t="s">
        <v>342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6" t="s">
        <v>313</v>
      </c>
      <c r="BY31" s="86"/>
      <c r="BZ31" s="86"/>
      <c r="CA31" s="86"/>
      <c r="CB31" s="86"/>
      <c r="CC31" s="86"/>
      <c r="CD31" s="86"/>
      <c r="CE31" s="86"/>
      <c r="CF31" s="86" t="s">
        <v>50</v>
      </c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42" t="s">
        <v>286</v>
      </c>
      <c r="CT31" s="87">
        <f t="shared" si="0"/>
        <v>215000</v>
      </c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>
        <v>0</v>
      </c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>
        <v>215000</v>
      </c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>
        <v>0</v>
      </c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FF31" s="41"/>
    </row>
    <row r="32" spans="1:162" s="40" customFormat="1" ht="21.75" customHeight="1">
      <c r="A32" s="85" t="s">
        <v>306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6" t="s">
        <v>314</v>
      </c>
      <c r="BY32" s="86"/>
      <c r="BZ32" s="86"/>
      <c r="CA32" s="86"/>
      <c r="CB32" s="86"/>
      <c r="CC32" s="86"/>
      <c r="CD32" s="86"/>
      <c r="CE32" s="86"/>
      <c r="CF32" s="86" t="s">
        <v>50</v>
      </c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42" t="s">
        <v>286</v>
      </c>
      <c r="CT32" s="87">
        <f t="shared" si="0"/>
        <v>0</v>
      </c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>
        <v>0</v>
      </c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>
        <v>0</v>
      </c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>
        <v>0</v>
      </c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FF32" s="41"/>
    </row>
    <row r="33" spans="1:149" s="40" customFormat="1" ht="36" customHeight="1">
      <c r="A33" s="85" t="s">
        <v>307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6" t="s">
        <v>315</v>
      </c>
      <c r="BY33" s="86"/>
      <c r="BZ33" s="86"/>
      <c r="CA33" s="86"/>
      <c r="CB33" s="86"/>
      <c r="CC33" s="86"/>
      <c r="CD33" s="86"/>
      <c r="CE33" s="86"/>
      <c r="CF33" s="86" t="s">
        <v>50</v>
      </c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42" t="s">
        <v>286</v>
      </c>
      <c r="CT33" s="87">
        <f t="shared" si="0"/>
        <v>0</v>
      </c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>
        <v>0</v>
      </c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>
        <v>0</v>
      </c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>
        <v>0</v>
      </c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</row>
    <row r="34" spans="1:149" s="40" customFormat="1" ht="15" customHeight="1">
      <c r="A34" s="85" t="s">
        <v>341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6" t="s">
        <v>316</v>
      </c>
      <c r="BY34" s="86"/>
      <c r="BZ34" s="86"/>
      <c r="CA34" s="86"/>
      <c r="CB34" s="86"/>
      <c r="CC34" s="86"/>
      <c r="CD34" s="86"/>
      <c r="CE34" s="86"/>
      <c r="CF34" s="86" t="s">
        <v>50</v>
      </c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42" t="s">
        <v>320</v>
      </c>
      <c r="CT34" s="87">
        <f t="shared" si="0"/>
        <v>225000</v>
      </c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>
        <v>0</v>
      </c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>
        <v>225000</v>
      </c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>
        <v>0</v>
      </c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</row>
    <row r="35" spans="1:149" s="40" customFormat="1" ht="21.75" customHeight="1">
      <c r="A35" s="85" t="s">
        <v>306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6" t="s">
        <v>314</v>
      </c>
      <c r="BY35" s="86"/>
      <c r="BZ35" s="86"/>
      <c r="CA35" s="86"/>
      <c r="CB35" s="86"/>
      <c r="CC35" s="86"/>
      <c r="CD35" s="86"/>
      <c r="CE35" s="86"/>
      <c r="CF35" s="86" t="s">
        <v>50</v>
      </c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42" t="s">
        <v>320</v>
      </c>
      <c r="CT35" s="87">
        <f>DT35</f>
        <v>0</v>
      </c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>
        <v>0</v>
      </c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>
        <v>0</v>
      </c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>
        <v>0</v>
      </c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</row>
    <row r="36" spans="1:149" ht="21.75" customHeight="1">
      <c r="A36" s="81" t="s">
        <v>321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70" t="s">
        <v>314</v>
      </c>
      <c r="BY36" s="70"/>
      <c r="BZ36" s="70"/>
      <c r="CA36" s="70"/>
      <c r="CB36" s="70"/>
      <c r="CC36" s="70"/>
      <c r="CD36" s="70"/>
      <c r="CE36" s="70"/>
      <c r="CF36" s="70" t="s">
        <v>50</v>
      </c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8" t="s">
        <v>320</v>
      </c>
      <c r="CT36" s="80">
        <f>DT36</f>
        <v>0</v>
      </c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>
        <v>0</v>
      </c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>
        <v>0</v>
      </c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>
        <v>0</v>
      </c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</row>
    <row r="37" spans="1:149" s="4" customFormat="1" ht="10.5" customHeight="1">
      <c r="A37" s="95" t="s">
        <v>51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78" t="s">
        <v>52</v>
      </c>
      <c r="BY37" s="78"/>
      <c r="BZ37" s="78"/>
      <c r="CA37" s="78"/>
      <c r="CB37" s="78"/>
      <c r="CC37" s="78"/>
      <c r="CD37" s="78"/>
      <c r="CE37" s="78"/>
      <c r="CF37" s="78" t="s">
        <v>50</v>
      </c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12"/>
      <c r="CT37" s="79">
        <f>DT37</f>
        <v>0</v>
      </c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>
        <v>0</v>
      </c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>
        <f>DT38</f>
        <v>0</v>
      </c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>
        <v>0</v>
      </c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</row>
    <row r="38" spans="1:149" ht="10.5" customHeight="1">
      <c r="A38" s="82" t="s">
        <v>38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70" t="s">
        <v>54</v>
      </c>
      <c r="BY38" s="70"/>
      <c r="BZ38" s="70"/>
      <c r="CA38" s="70"/>
      <c r="CB38" s="70"/>
      <c r="CC38" s="70"/>
      <c r="CD38" s="70"/>
      <c r="CE38" s="70"/>
      <c r="CF38" s="70" t="s">
        <v>50</v>
      </c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108"/>
      <c r="CT38" s="80">
        <f>DT38</f>
        <v>0</v>
      </c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>
        <v>0</v>
      </c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>
        <v>0</v>
      </c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>
        <v>0</v>
      </c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</row>
    <row r="39" spans="1:149" ht="9" customHeight="1">
      <c r="A39" s="82" t="s">
        <v>53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109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</row>
    <row r="40" spans="1:149" s="4" customFormat="1" ht="10.5" customHeight="1">
      <c r="A40" s="95" t="s">
        <v>55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78" t="s">
        <v>56</v>
      </c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12"/>
      <c r="CT40" s="79">
        <v>0</v>
      </c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>
        <v>0</v>
      </c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>
        <v>0</v>
      </c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>
        <f>EG42</f>
        <v>0</v>
      </c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</row>
    <row r="41" spans="1:149" ht="12" customHeight="1">
      <c r="A41" s="82" t="s">
        <v>38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14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</row>
    <row r="42" spans="1:149" ht="12" customHeight="1">
      <c r="A42" s="103" t="s">
        <v>240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70" t="s">
        <v>57</v>
      </c>
      <c r="BY42" s="70"/>
      <c r="BZ42" s="70"/>
      <c r="CA42" s="70"/>
      <c r="CB42" s="70"/>
      <c r="CC42" s="70"/>
      <c r="CD42" s="70"/>
      <c r="CE42" s="70"/>
      <c r="CF42" s="70" t="s">
        <v>31</v>
      </c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8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>
        <f>EG43</f>
        <v>0</v>
      </c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</row>
    <row r="43" spans="1:153" s="39" customFormat="1" ht="11.25" customHeight="1">
      <c r="A43" s="105" t="s">
        <v>58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7" t="s">
        <v>59</v>
      </c>
      <c r="BY43" s="107"/>
      <c r="BZ43" s="107"/>
      <c r="CA43" s="107"/>
      <c r="CB43" s="107"/>
      <c r="CC43" s="107"/>
      <c r="CD43" s="107"/>
      <c r="CE43" s="107"/>
      <c r="CF43" s="107" t="s">
        <v>118</v>
      </c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38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>
        <v>0</v>
      </c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W43" s="39" t="s">
        <v>319</v>
      </c>
    </row>
    <row r="44" spans="1:165" s="4" customFormat="1" ht="10.5" customHeight="1">
      <c r="A44" s="77" t="s">
        <v>60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8" t="s">
        <v>61</v>
      </c>
      <c r="BY44" s="78"/>
      <c r="BZ44" s="78"/>
      <c r="CA44" s="78"/>
      <c r="CB44" s="78"/>
      <c r="CC44" s="78"/>
      <c r="CD44" s="78"/>
      <c r="CE44" s="78"/>
      <c r="CF44" s="78" t="s">
        <v>31</v>
      </c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12"/>
      <c r="CT44" s="79">
        <f>CT45+CT59+CT65+CT75+CT101</f>
        <v>45578935.94</v>
      </c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>
        <f>DG45+DG59+DG65+DG75</f>
        <v>16882527.51</v>
      </c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>
        <f>DT45+DT59+DT65+DT75</f>
        <v>3715000</v>
      </c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>
        <f>EG45+EG59+EG65+EG75+EG101</f>
        <v>24981408.43</v>
      </c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W44" s="9">
        <f>EG10-EG44</f>
        <v>0</v>
      </c>
      <c r="EX44" s="9">
        <f>EG10-EG44+EG8</f>
        <v>0</v>
      </c>
      <c r="FF44" s="9">
        <f>DG10-DG44</f>
        <v>0</v>
      </c>
      <c r="FI44" s="9">
        <f>DT10-DT44</f>
        <v>0</v>
      </c>
    </row>
    <row r="45" spans="1:162" s="4" customFormat="1" ht="22.5" customHeight="1">
      <c r="A45" s="100" t="s">
        <v>62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78" t="s">
        <v>63</v>
      </c>
      <c r="BY45" s="78"/>
      <c r="BZ45" s="78"/>
      <c r="CA45" s="78"/>
      <c r="CB45" s="78"/>
      <c r="CC45" s="78"/>
      <c r="CD45" s="78"/>
      <c r="CE45" s="78"/>
      <c r="CF45" s="78" t="s">
        <v>31</v>
      </c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12"/>
      <c r="CT45" s="79">
        <f aca="true" t="shared" si="1" ref="CT45:CT51">DG45+DT45+EG45</f>
        <v>33670646.44</v>
      </c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>
        <f>DG46+DG49+DG52+DG53</f>
        <v>13721355.370000001</v>
      </c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>
        <f>DT46+DT49+DT52+DT53</f>
        <v>215000</v>
      </c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>
        <f>EG46+EG49+EG52+EG53</f>
        <v>19734291.07</v>
      </c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W45" s="9">
        <f>EG8+EG10-EG44</f>
        <v>0</v>
      </c>
      <c r="FF45" s="9">
        <f>EG8+EG10-EG44</f>
        <v>0</v>
      </c>
    </row>
    <row r="46" spans="1:165" s="6" customFormat="1" ht="15" customHeight="1">
      <c r="A46" s="97" t="s">
        <v>305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9"/>
      <c r="BX46" s="70" t="s">
        <v>64</v>
      </c>
      <c r="BY46" s="70"/>
      <c r="BZ46" s="70"/>
      <c r="CA46" s="70"/>
      <c r="CB46" s="70"/>
      <c r="CC46" s="70"/>
      <c r="CD46" s="70"/>
      <c r="CE46" s="70"/>
      <c r="CF46" s="70" t="s">
        <v>65</v>
      </c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8" t="s">
        <v>31</v>
      </c>
      <c r="CT46" s="80">
        <f t="shared" si="1"/>
        <v>25695580.98</v>
      </c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>
        <f>DG47+DG48</f>
        <v>10538675.4</v>
      </c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>
        <f>DT47+DT48</f>
        <v>0</v>
      </c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>
        <f>EG47+EG48</f>
        <v>15156905.58</v>
      </c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FI46" s="19"/>
    </row>
    <row r="47" spans="1:154" ht="10.5" customHeight="1">
      <c r="A47" s="81" t="s">
        <v>291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70" t="s">
        <v>67</v>
      </c>
      <c r="BY47" s="70"/>
      <c r="BZ47" s="70"/>
      <c r="CA47" s="70"/>
      <c r="CB47" s="70"/>
      <c r="CC47" s="70"/>
      <c r="CD47" s="70"/>
      <c r="CE47" s="70"/>
      <c r="CF47" s="70" t="s">
        <v>65</v>
      </c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8" t="s">
        <v>287</v>
      </c>
      <c r="CT47" s="80">
        <f t="shared" si="1"/>
        <v>25695580.98</v>
      </c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>
        <v>10538675.4</v>
      </c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>
        <v>0</v>
      </c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>
        <v>15156905.58</v>
      </c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W47" s="18"/>
      <c r="EX47" s="18">
        <f>DG10-DG44</f>
        <v>0</v>
      </c>
    </row>
    <row r="48" spans="1:149" ht="10.5" customHeight="1">
      <c r="A48" s="81" t="s">
        <v>292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70" t="s">
        <v>67</v>
      </c>
      <c r="BY48" s="70"/>
      <c r="BZ48" s="70"/>
      <c r="CA48" s="70"/>
      <c r="CB48" s="70"/>
      <c r="CC48" s="70"/>
      <c r="CD48" s="70"/>
      <c r="CE48" s="70"/>
      <c r="CF48" s="70" t="s">
        <v>65</v>
      </c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8" t="s">
        <v>289</v>
      </c>
      <c r="CT48" s="80">
        <f t="shared" si="1"/>
        <v>0</v>
      </c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>
        <v>0</v>
      </c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>
        <v>0</v>
      </c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>
        <v>0</v>
      </c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</row>
    <row r="49" spans="1:149" s="6" customFormat="1" ht="10.5" customHeight="1">
      <c r="A49" s="81" t="s">
        <v>66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70" t="s">
        <v>67</v>
      </c>
      <c r="BY49" s="70"/>
      <c r="BZ49" s="70"/>
      <c r="CA49" s="70"/>
      <c r="CB49" s="70"/>
      <c r="CC49" s="70"/>
      <c r="CD49" s="70"/>
      <c r="CE49" s="70"/>
      <c r="CF49" s="70" t="s">
        <v>68</v>
      </c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8" t="s">
        <v>31</v>
      </c>
      <c r="CT49" s="80">
        <f t="shared" si="1"/>
        <v>215000</v>
      </c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>
        <v>0</v>
      </c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>
        <v>215000</v>
      </c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>
        <f>EG50+EG51</f>
        <v>0</v>
      </c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</row>
    <row r="50" spans="1:154" ht="10.5" customHeight="1">
      <c r="A50" s="81" t="s">
        <v>266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70" t="s">
        <v>31</v>
      </c>
      <c r="BY50" s="70"/>
      <c r="BZ50" s="70"/>
      <c r="CA50" s="70"/>
      <c r="CB50" s="70"/>
      <c r="CC50" s="70"/>
      <c r="CD50" s="70"/>
      <c r="CE50" s="70"/>
      <c r="CF50" s="70" t="s">
        <v>68</v>
      </c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8" t="s">
        <v>288</v>
      </c>
      <c r="CT50" s="80">
        <f t="shared" si="1"/>
        <v>215000</v>
      </c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>
        <v>0</v>
      </c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>
        <v>215000</v>
      </c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>
        <v>0</v>
      </c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X50" s="18">
        <f>DG44-DG10</f>
        <v>0</v>
      </c>
    </row>
    <row r="51" spans="1:153" ht="10.5" customHeight="1">
      <c r="A51" s="81" t="s">
        <v>293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70" t="s">
        <v>31</v>
      </c>
      <c r="BY51" s="70"/>
      <c r="BZ51" s="70"/>
      <c r="CA51" s="70"/>
      <c r="CB51" s="70"/>
      <c r="CC51" s="70"/>
      <c r="CD51" s="70"/>
      <c r="CE51" s="70"/>
      <c r="CF51" s="70" t="s">
        <v>68</v>
      </c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8" t="s">
        <v>277</v>
      </c>
      <c r="CT51" s="80">
        <f t="shared" si="1"/>
        <v>0</v>
      </c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>
        <v>0</v>
      </c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>
        <v>0</v>
      </c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>
        <v>0</v>
      </c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W51" s="18"/>
    </row>
    <row r="52" spans="1:153" s="6" customFormat="1" ht="13.5" customHeight="1">
      <c r="A52" s="81" t="s">
        <v>69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70" t="s">
        <v>70</v>
      </c>
      <c r="BY52" s="70"/>
      <c r="BZ52" s="70"/>
      <c r="CA52" s="70"/>
      <c r="CB52" s="70"/>
      <c r="CC52" s="70"/>
      <c r="CD52" s="70"/>
      <c r="CE52" s="70"/>
      <c r="CF52" s="70" t="s">
        <v>71</v>
      </c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8" t="s">
        <v>277</v>
      </c>
      <c r="CT52" s="80">
        <f>DG52+DT52+EG52</f>
        <v>0</v>
      </c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>
        <v>0</v>
      </c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>
        <v>0</v>
      </c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>
        <v>0</v>
      </c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W52" s="19"/>
    </row>
    <row r="53" spans="1:149" s="6" customFormat="1" ht="22.5" customHeight="1">
      <c r="A53" s="81" t="s">
        <v>72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70" t="s">
        <v>73</v>
      </c>
      <c r="BY53" s="70"/>
      <c r="BZ53" s="70"/>
      <c r="CA53" s="70"/>
      <c r="CB53" s="70"/>
      <c r="CC53" s="70"/>
      <c r="CD53" s="70"/>
      <c r="CE53" s="70"/>
      <c r="CF53" s="70" t="s">
        <v>74</v>
      </c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8" t="s">
        <v>31</v>
      </c>
      <c r="CT53" s="80">
        <f>DG53+DT53+EG53</f>
        <v>7760065.460000001</v>
      </c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>
        <f>DG54</f>
        <v>3182679.97</v>
      </c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>
        <f>DT54</f>
        <v>0</v>
      </c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>
        <f>EG54</f>
        <v>4577385.49</v>
      </c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</row>
    <row r="54" spans="1:153" ht="22.5" customHeight="1">
      <c r="A54" s="83" t="s">
        <v>75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70" t="s">
        <v>76</v>
      </c>
      <c r="BY54" s="70"/>
      <c r="BZ54" s="70"/>
      <c r="CA54" s="70"/>
      <c r="CB54" s="70"/>
      <c r="CC54" s="70"/>
      <c r="CD54" s="70"/>
      <c r="CE54" s="70"/>
      <c r="CF54" s="70" t="s">
        <v>74</v>
      </c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8" t="s">
        <v>290</v>
      </c>
      <c r="CT54" s="80">
        <f>DG54+DT54+EG54</f>
        <v>7760065.460000001</v>
      </c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>
        <v>3182679.97</v>
      </c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>
        <v>0</v>
      </c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>
        <v>4577385.49</v>
      </c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W54" s="18"/>
    </row>
    <row r="55" spans="1:149" ht="12.75" customHeight="1">
      <c r="A55" s="83" t="s">
        <v>77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70" t="s">
        <v>78</v>
      </c>
      <c r="BY55" s="70"/>
      <c r="BZ55" s="70"/>
      <c r="CA55" s="70"/>
      <c r="CB55" s="70"/>
      <c r="CC55" s="70"/>
      <c r="CD55" s="70"/>
      <c r="CE55" s="70"/>
      <c r="CF55" s="70" t="s">
        <v>74</v>
      </c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8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</row>
    <row r="56" spans="1:149" ht="21" customHeight="1">
      <c r="A56" s="81" t="s">
        <v>80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70" t="s">
        <v>81</v>
      </c>
      <c r="BY56" s="70"/>
      <c r="BZ56" s="70"/>
      <c r="CA56" s="70"/>
      <c r="CB56" s="70"/>
      <c r="CC56" s="70"/>
      <c r="CD56" s="70"/>
      <c r="CE56" s="70"/>
      <c r="CF56" s="70" t="s">
        <v>82</v>
      </c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8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</row>
    <row r="57" spans="1:149" ht="21.75" customHeight="1">
      <c r="A57" s="83" t="s">
        <v>83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70" t="s">
        <v>84</v>
      </c>
      <c r="BY57" s="70"/>
      <c r="BZ57" s="70"/>
      <c r="CA57" s="70"/>
      <c r="CB57" s="70"/>
      <c r="CC57" s="70"/>
      <c r="CD57" s="70"/>
      <c r="CE57" s="70"/>
      <c r="CF57" s="70" t="s">
        <v>82</v>
      </c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8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</row>
    <row r="58" spans="1:149" ht="10.5" customHeight="1">
      <c r="A58" s="83" t="s">
        <v>85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70" t="s">
        <v>86</v>
      </c>
      <c r="BY58" s="70"/>
      <c r="BZ58" s="70"/>
      <c r="CA58" s="70"/>
      <c r="CB58" s="70"/>
      <c r="CC58" s="70"/>
      <c r="CD58" s="70"/>
      <c r="CE58" s="70"/>
      <c r="CF58" s="70" t="s">
        <v>82</v>
      </c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8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</row>
    <row r="59" spans="1:150" s="7" customFormat="1" ht="10.5" customHeight="1">
      <c r="A59" s="95" t="s">
        <v>87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78" t="s">
        <v>88</v>
      </c>
      <c r="BY59" s="78"/>
      <c r="BZ59" s="78"/>
      <c r="CA59" s="78"/>
      <c r="CB59" s="78"/>
      <c r="CC59" s="78"/>
      <c r="CD59" s="78"/>
      <c r="CE59" s="78"/>
      <c r="CF59" s="78" t="s">
        <v>89</v>
      </c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12"/>
      <c r="CT59" s="79">
        <f>DG59+DT59+EG59</f>
        <v>115500</v>
      </c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>
        <f>DG60</f>
        <v>115500</v>
      </c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>
        <v>0</v>
      </c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>
        <f>EG60</f>
        <v>0</v>
      </c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4"/>
    </row>
    <row r="60" spans="1:150" s="5" customFormat="1" ht="21.75" customHeight="1">
      <c r="A60" s="81" t="s">
        <v>90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70" t="s">
        <v>91</v>
      </c>
      <c r="BY60" s="70"/>
      <c r="BZ60" s="70"/>
      <c r="CA60" s="70"/>
      <c r="CB60" s="70"/>
      <c r="CC60" s="70"/>
      <c r="CD60" s="70"/>
      <c r="CE60" s="70"/>
      <c r="CF60" s="70" t="s">
        <v>92</v>
      </c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8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>
        <f>DG61</f>
        <v>115500</v>
      </c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>
        <f>EG61</f>
        <v>0</v>
      </c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1"/>
    </row>
    <row r="61" spans="1:150" s="5" customFormat="1" ht="27.75" customHeight="1">
      <c r="A61" s="83" t="s">
        <v>93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70" t="s">
        <v>94</v>
      </c>
      <c r="BY61" s="70"/>
      <c r="BZ61" s="70"/>
      <c r="CA61" s="70"/>
      <c r="CB61" s="70"/>
      <c r="CC61" s="70"/>
      <c r="CD61" s="70"/>
      <c r="CE61" s="70"/>
      <c r="CF61" s="70" t="s">
        <v>95</v>
      </c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8" t="s">
        <v>289</v>
      </c>
      <c r="CT61" s="80">
        <f>DG61+DT61+EG61</f>
        <v>115500</v>
      </c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>
        <v>115500</v>
      </c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>
        <v>0</v>
      </c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>
        <v>0</v>
      </c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1"/>
    </row>
    <row r="62" spans="1:149" ht="10.5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8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</row>
    <row r="63" spans="1:149" ht="21.75" customHeight="1">
      <c r="A63" s="81" t="s">
        <v>96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70" t="s">
        <v>97</v>
      </c>
      <c r="BY63" s="70"/>
      <c r="BZ63" s="70"/>
      <c r="CA63" s="70"/>
      <c r="CB63" s="70"/>
      <c r="CC63" s="70"/>
      <c r="CD63" s="70"/>
      <c r="CE63" s="70"/>
      <c r="CF63" s="70" t="s">
        <v>98</v>
      </c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8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</row>
    <row r="64" spans="1:150" s="5" customFormat="1" ht="10.5" customHeight="1">
      <c r="A64" s="81" t="s">
        <v>99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70" t="s">
        <v>100</v>
      </c>
      <c r="BY64" s="70"/>
      <c r="BZ64" s="70"/>
      <c r="CA64" s="70"/>
      <c r="CB64" s="70"/>
      <c r="CC64" s="70"/>
      <c r="CD64" s="70"/>
      <c r="CE64" s="70"/>
      <c r="CF64" s="70" t="s">
        <v>101</v>
      </c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8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1"/>
    </row>
    <row r="65" spans="1:149" s="4" customFormat="1" ht="10.5" customHeight="1">
      <c r="A65" s="95" t="s">
        <v>102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78" t="s">
        <v>103</v>
      </c>
      <c r="BY65" s="78"/>
      <c r="BZ65" s="78"/>
      <c r="CA65" s="78"/>
      <c r="CB65" s="78"/>
      <c r="CC65" s="78"/>
      <c r="CD65" s="78"/>
      <c r="CE65" s="78"/>
      <c r="CF65" s="78" t="s">
        <v>104</v>
      </c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12"/>
      <c r="CT65" s="79">
        <f>DG65+DT65+EG65</f>
        <v>504665</v>
      </c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>
        <f>DG66</f>
        <v>504665</v>
      </c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>
        <v>0</v>
      </c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>
        <f>EG66+EG67+EG68</f>
        <v>0</v>
      </c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/>
    </row>
    <row r="66" spans="1:149" ht="21.75" customHeight="1">
      <c r="A66" s="81" t="s">
        <v>105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70" t="s">
        <v>106</v>
      </c>
      <c r="BY66" s="70"/>
      <c r="BZ66" s="70"/>
      <c r="CA66" s="70"/>
      <c r="CB66" s="70"/>
      <c r="CC66" s="70"/>
      <c r="CD66" s="70"/>
      <c r="CE66" s="70"/>
      <c r="CF66" s="70" t="s">
        <v>107</v>
      </c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8" t="s">
        <v>279</v>
      </c>
      <c r="CT66" s="80">
        <f>DG66</f>
        <v>504665</v>
      </c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>
        <v>504665</v>
      </c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>
        <v>0</v>
      </c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>
        <v>0</v>
      </c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</row>
    <row r="67" spans="1:149" ht="21.75" customHeight="1">
      <c r="A67" s="81" t="s">
        <v>108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70" t="s">
        <v>109</v>
      </c>
      <c r="BY67" s="70"/>
      <c r="BZ67" s="70"/>
      <c r="CA67" s="70"/>
      <c r="CB67" s="70"/>
      <c r="CC67" s="70"/>
      <c r="CD67" s="70"/>
      <c r="CE67" s="70"/>
      <c r="CF67" s="70" t="s">
        <v>110</v>
      </c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8" t="s">
        <v>279</v>
      </c>
      <c r="CT67" s="80">
        <f>DG67+DT67+EG67</f>
        <v>0</v>
      </c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>
        <v>0</v>
      </c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>
        <v>0</v>
      </c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>
        <v>0</v>
      </c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</row>
    <row r="68" spans="1:149" ht="10.5" customHeight="1">
      <c r="A68" s="81" t="s">
        <v>111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70" t="s">
        <v>112</v>
      </c>
      <c r="BY68" s="70"/>
      <c r="BZ68" s="70"/>
      <c r="CA68" s="70"/>
      <c r="CB68" s="70"/>
      <c r="CC68" s="70"/>
      <c r="CD68" s="70"/>
      <c r="CE68" s="70"/>
      <c r="CF68" s="70" t="s">
        <v>113</v>
      </c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8" t="s">
        <v>279</v>
      </c>
      <c r="CT68" s="80">
        <f>EG68</f>
        <v>0</v>
      </c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>
        <v>0</v>
      </c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>
        <v>0</v>
      </c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>
        <v>0</v>
      </c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</row>
    <row r="69" spans="1:149" s="4" customFormat="1" ht="10.5" customHeight="1">
      <c r="A69" s="95" t="s">
        <v>114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78" t="s">
        <v>115</v>
      </c>
      <c r="BY69" s="78"/>
      <c r="BZ69" s="78"/>
      <c r="CA69" s="78"/>
      <c r="CB69" s="78"/>
      <c r="CC69" s="78"/>
      <c r="CD69" s="78"/>
      <c r="CE69" s="78"/>
      <c r="CF69" s="78" t="s">
        <v>31</v>
      </c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12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79"/>
      <c r="ER69" s="79"/>
      <c r="ES69" s="79"/>
    </row>
    <row r="70" spans="1:149" ht="21.75" customHeight="1">
      <c r="A70" s="81" t="s">
        <v>116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70" t="s">
        <v>117</v>
      </c>
      <c r="BY70" s="70"/>
      <c r="BZ70" s="70"/>
      <c r="CA70" s="70"/>
      <c r="CB70" s="70"/>
      <c r="CC70" s="70"/>
      <c r="CD70" s="70"/>
      <c r="CE70" s="70"/>
      <c r="CF70" s="70" t="s">
        <v>118</v>
      </c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8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</row>
    <row r="71" spans="1:149" ht="10.5" customHeight="1">
      <c r="A71" s="81" t="s">
        <v>119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70" t="s">
        <v>120</v>
      </c>
      <c r="BY71" s="70"/>
      <c r="BZ71" s="70"/>
      <c r="CA71" s="70"/>
      <c r="CB71" s="70"/>
      <c r="CC71" s="70"/>
      <c r="CD71" s="70"/>
      <c r="CE71" s="70"/>
      <c r="CF71" s="70" t="s">
        <v>121</v>
      </c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8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</row>
    <row r="72" spans="1:149" ht="21.75" customHeight="1">
      <c r="A72" s="81" t="s">
        <v>122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70" t="s">
        <v>123</v>
      </c>
      <c r="BY72" s="70"/>
      <c r="BZ72" s="70"/>
      <c r="CA72" s="70"/>
      <c r="CB72" s="70"/>
      <c r="CC72" s="70"/>
      <c r="CD72" s="70"/>
      <c r="CE72" s="70"/>
      <c r="CF72" s="70" t="s">
        <v>124</v>
      </c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8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  <c r="EO72" s="80"/>
      <c r="EP72" s="80"/>
      <c r="EQ72" s="80"/>
      <c r="ER72" s="80"/>
      <c r="ES72" s="80"/>
    </row>
    <row r="73" spans="1:149" s="4" customFormat="1" ht="10.5" customHeight="1">
      <c r="A73" s="95" t="s">
        <v>125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78" t="s">
        <v>126</v>
      </c>
      <c r="BY73" s="78"/>
      <c r="BZ73" s="78"/>
      <c r="CA73" s="78"/>
      <c r="CB73" s="78"/>
      <c r="CC73" s="78"/>
      <c r="CD73" s="78"/>
      <c r="CE73" s="78"/>
      <c r="CF73" s="78" t="s">
        <v>31</v>
      </c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12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</row>
    <row r="74" spans="1:149" ht="21.75" customHeight="1">
      <c r="A74" s="81" t="s">
        <v>127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70" t="s">
        <v>128</v>
      </c>
      <c r="BY74" s="70"/>
      <c r="BZ74" s="70"/>
      <c r="CA74" s="70"/>
      <c r="CB74" s="70"/>
      <c r="CC74" s="70"/>
      <c r="CD74" s="70"/>
      <c r="CE74" s="70"/>
      <c r="CF74" s="70" t="s">
        <v>129</v>
      </c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8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0"/>
      <c r="EP74" s="80"/>
      <c r="EQ74" s="80"/>
      <c r="ER74" s="80"/>
      <c r="ES74" s="80"/>
    </row>
    <row r="75" spans="1:153" s="46" customFormat="1" ht="12.75" customHeight="1">
      <c r="A75" s="92" t="s">
        <v>241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4" t="s">
        <v>130</v>
      </c>
      <c r="BY75" s="94"/>
      <c r="BZ75" s="94"/>
      <c r="CA75" s="94"/>
      <c r="CB75" s="94"/>
      <c r="CC75" s="94"/>
      <c r="CD75" s="94"/>
      <c r="CE75" s="94"/>
      <c r="CF75" s="94" t="s">
        <v>31</v>
      </c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45"/>
      <c r="CT75" s="91">
        <f>DG75+DT75+EG75</f>
        <v>11288124.5</v>
      </c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1"/>
      <c r="DF75" s="91"/>
      <c r="DG75" s="91">
        <f>DG79</f>
        <v>2541007.14</v>
      </c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>
        <f>DT79</f>
        <v>3500000</v>
      </c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>
        <f>EG79</f>
        <v>5247117.36</v>
      </c>
      <c r="EH75" s="91"/>
      <c r="EI75" s="91"/>
      <c r="EJ75" s="91"/>
      <c r="EK75" s="91"/>
      <c r="EL75" s="91"/>
      <c r="EM75" s="91"/>
      <c r="EN75" s="91"/>
      <c r="EO75" s="91"/>
      <c r="EP75" s="91"/>
      <c r="EQ75" s="91"/>
      <c r="ER75" s="91"/>
      <c r="ES75" s="91"/>
      <c r="EW75" s="47">
        <f>EG75</f>
        <v>5247117.36</v>
      </c>
    </row>
    <row r="76" spans="1:149" ht="21.75" customHeight="1">
      <c r="A76" s="81" t="s">
        <v>131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70" t="s">
        <v>132</v>
      </c>
      <c r="BY76" s="70"/>
      <c r="BZ76" s="70"/>
      <c r="CA76" s="70"/>
      <c r="CB76" s="70"/>
      <c r="CC76" s="70"/>
      <c r="CD76" s="70"/>
      <c r="CE76" s="70"/>
      <c r="CF76" s="70" t="s">
        <v>133</v>
      </c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8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/>
      <c r="DU76" s="80"/>
      <c r="DV76" s="80"/>
      <c r="DW76" s="80"/>
      <c r="DX76" s="80"/>
      <c r="DY76" s="80"/>
      <c r="DZ76" s="80"/>
      <c r="EA76" s="80"/>
      <c r="EB76" s="80"/>
      <c r="EC76" s="80"/>
      <c r="ED76" s="80"/>
      <c r="EE76" s="80"/>
      <c r="EF76" s="80"/>
      <c r="EG76" s="80"/>
      <c r="EH76" s="80"/>
      <c r="EI76" s="80"/>
      <c r="EJ76" s="80"/>
      <c r="EK76" s="80"/>
      <c r="EL76" s="80"/>
      <c r="EM76" s="80"/>
      <c r="EN76" s="80"/>
      <c r="EO76" s="80"/>
      <c r="EP76" s="80"/>
      <c r="EQ76" s="80"/>
      <c r="ER76" s="80"/>
      <c r="ES76" s="80"/>
    </row>
    <row r="77" spans="1:149" ht="10.5" customHeight="1">
      <c r="A77" s="81" t="s">
        <v>134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70" t="s">
        <v>135</v>
      </c>
      <c r="BY77" s="70"/>
      <c r="BZ77" s="70"/>
      <c r="CA77" s="70"/>
      <c r="CB77" s="70"/>
      <c r="CC77" s="70"/>
      <c r="CD77" s="70"/>
      <c r="CE77" s="70"/>
      <c r="CF77" s="70" t="s">
        <v>136</v>
      </c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8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/>
      <c r="EH77" s="80"/>
      <c r="EI77" s="80"/>
      <c r="EJ77" s="80"/>
      <c r="EK77" s="80"/>
      <c r="EL77" s="80"/>
      <c r="EM77" s="80"/>
      <c r="EN77" s="80"/>
      <c r="EO77" s="80"/>
      <c r="EP77" s="80"/>
      <c r="EQ77" s="80"/>
      <c r="ER77" s="80"/>
      <c r="ES77" s="80"/>
    </row>
    <row r="78" spans="1:149" ht="13.5" customHeight="1">
      <c r="A78" s="81" t="s">
        <v>137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70" t="s">
        <v>138</v>
      </c>
      <c r="BY78" s="70"/>
      <c r="BZ78" s="70"/>
      <c r="CA78" s="70"/>
      <c r="CB78" s="70"/>
      <c r="CC78" s="70"/>
      <c r="CD78" s="70"/>
      <c r="CE78" s="70"/>
      <c r="CF78" s="70" t="s">
        <v>139</v>
      </c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8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</row>
    <row r="79" spans="1:153" ht="11.25" customHeight="1">
      <c r="A79" s="81" t="s">
        <v>140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70" t="s">
        <v>141</v>
      </c>
      <c r="BY79" s="70"/>
      <c r="BZ79" s="70"/>
      <c r="CA79" s="70"/>
      <c r="CB79" s="70"/>
      <c r="CC79" s="70"/>
      <c r="CD79" s="70"/>
      <c r="CE79" s="70"/>
      <c r="CF79" s="70" t="s">
        <v>142</v>
      </c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8"/>
      <c r="CT79" s="80">
        <f>DG79+DT79+EG79</f>
        <v>11288124.5</v>
      </c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>
        <f>DG81+DG82+DG83+DG85+DG86+DG87+DG90+DG91+DG92+DG84</f>
        <v>2541007.14</v>
      </c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>
        <f>DT81+DT82+DT83+DT85+DT86+DT87+DT90+DT91+DT92</f>
        <v>3500000</v>
      </c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>
        <f>EG81+EG82+EG83+EG85+EG86+EG87+EG90+EG91+EG92+EG84+EG88+EG89+EG93</f>
        <v>5247117.36</v>
      </c>
      <c r="EH79" s="80"/>
      <c r="EI79" s="80"/>
      <c r="EJ79" s="80"/>
      <c r="EK79" s="80"/>
      <c r="EL79" s="80"/>
      <c r="EM79" s="80"/>
      <c r="EN79" s="80"/>
      <c r="EO79" s="80"/>
      <c r="EP79" s="80"/>
      <c r="EQ79" s="80"/>
      <c r="ER79" s="80"/>
      <c r="ES79" s="80"/>
      <c r="EW79" s="1" t="s">
        <v>308</v>
      </c>
    </row>
    <row r="80" spans="1:153" ht="11.25" customHeight="1">
      <c r="A80" s="88" t="s">
        <v>143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9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8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  <c r="EJ80" s="80"/>
      <c r="EK80" s="80"/>
      <c r="EL80" s="80"/>
      <c r="EM80" s="80"/>
      <c r="EN80" s="80"/>
      <c r="EO80" s="80"/>
      <c r="EP80" s="80"/>
      <c r="EQ80" s="80"/>
      <c r="ER80" s="80"/>
      <c r="ES80" s="80"/>
      <c r="EW80" s="18">
        <f>CT75-Закупки!DF7</f>
        <v>-431059.88999999873</v>
      </c>
    </row>
    <row r="81" spans="1:149" ht="11.25" customHeight="1">
      <c r="A81" s="81" t="s">
        <v>267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70" t="s">
        <v>31</v>
      </c>
      <c r="BY81" s="70"/>
      <c r="BZ81" s="70"/>
      <c r="CA81" s="70"/>
      <c r="CB81" s="70"/>
      <c r="CC81" s="70"/>
      <c r="CD81" s="70"/>
      <c r="CE81" s="70"/>
      <c r="CF81" s="70" t="s">
        <v>142</v>
      </c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8" t="s">
        <v>272</v>
      </c>
      <c r="CT81" s="80">
        <f aca="true" t="shared" si="2" ref="CT81:CT93">DG81+DT81+EG81</f>
        <v>111235.76</v>
      </c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>
        <v>58299.2</v>
      </c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>
        <v>0</v>
      </c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>
        <v>52936.56</v>
      </c>
      <c r="EH81" s="80"/>
      <c r="EI81" s="80"/>
      <c r="EJ81" s="80"/>
      <c r="EK81" s="80"/>
      <c r="EL81" s="80"/>
      <c r="EM81" s="80"/>
      <c r="EN81" s="80"/>
      <c r="EO81" s="80"/>
      <c r="EP81" s="80"/>
      <c r="EQ81" s="80"/>
      <c r="ER81" s="80"/>
      <c r="ES81" s="80"/>
    </row>
    <row r="82" spans="1:149" ht="11.25" customHeight="1">
      <c r="A82" s="81" t="s">
        <v>268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70" t="s">
        <v>31</v>
      </c>
      <c r="BY82" s="70"/>
      <c r="BZ82" s="70"/>
      <c r="CA82" s="70"/>
      <c r="CB82" s="70"/>
      <c r="CC82" s="70"/>
      <c r="CD82" s="70"/>
      <c r="CE82" s="70"/>
      <c r="CF82" s="70" t="s">
        <v>142</v>
      </c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8" t="s">
        <v>273</v>
      </c>
      <c r="CT82" s="80">
        <f t="shared" si="2"/>
        <v>6224.81</v>
      </c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>
        <v>0</v>
      </c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>
        <v>0</v>
      </c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>
        <v>6224.81</v>
      </c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</row>
    <row r="83" spans="1:149" ht="11.25" customHeight="1">
      <c r="A83" s="81" t="s">
        <v>269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70" t="s">
        <v>31</v>
      </c>
      <c r="BY83" s="70"/>
      <c r="BZ83" s="70"/>
      <c r="CA83" s="70"/>
      <c r="CB83" s="70"/>
      <c r="CC83" s="70"/>
      <c r="CD83" s="70"/>
      <c r="CE83" s="70"/>
      <c r="CF83" s="70" t="s">
        <v>142</v>
      </c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8" t="s">
        <v>274</v>
      </c>
      <c r="CT83" s="80">
        <f t="shared" si="2"/>
        <v>5197186.67</v>
      </c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>
        <v>1491224.78</v>
      </c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>
        <v>0</v>
      </c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>
        <v>3705961.89</v>
      </c>
      <c r="EH83" s="80"/>
      <c r="EI83" s="80"/>
      <c r="EJ83" s="80"/>
      <c r="EK83" s="80"/>
      <c r="EL83" s="80"/>
      <c r="EM83" s="80"/>
      <c r="EN83" s="80"/>
      <c r="EO83" s="80"/>
      <c r="EP83" s="80"/>
      <c r="EQ83" s="80"/>
      <c r="ER83" s="80"/>
      <c r="ES83" s="80"/>
    </row>
    <row r="84" spans="1:149" ht="11.25" customHeight="1">
      <c r="A84" s="81" t="s">
        <v>298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70" t="s">
        <v>31</v>
      </c>
      <c r="BY84" s="70"/>
      <c r="BZ84" s="70"/>
      <c r="CA84" s="70"/>
      <c r="CB84" s="70"/>
      <c r="CC84" s="70"/>
      <c r="CD84" s="70"/>
      <c r="CE84" s="70"/>
      <c r="CF84" s="70" t="s">
        <v>142</v>
      </c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8" t="s">
        <v>294</v>
      </c>
      <c r="CT84" s="80">
        <f>DG84+DT84+EG84</f>
        <v>0</v>
      </c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>
        <v>0</v>
      </c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>
        <v>0</v>
      </c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>
        <v>0</v>
      </c>
      <c r="EH84" s="80"/>
      <c r="EI84" s="80"/>
      <c r="EJ84" s="80"/>
      <c r="EK84" s="80"/>
      <c r="EL84" s="80"/>
      <c r="EM84" s="80"/>
      <c r="EN84" s="80"/>
      <c r="EO84" s="80"/>
      <c r="EP84" s="80"/>
      <c r="EQ84" s="80"/>
      <c r="ER84" s="80"/>
      <c r="ES84" s="80"/>
    </row>
    <row r="85" spans="1:153" ht="11.25" customHeight="1">
      <c r="A85" s="81" t="s">
        <v>270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70" t="s">
        <v>31</v>
      </c>
      <c r="BY85" s="70"/>
      <c r="BZ85" s="70"/>
      <c r="CA85" s="70"/>
      <c r="CB85" s="70"/>
      <c r="CC85" s="70"/>
      <c r="CD85" s="70"/>
      <c r="CE85" s="70"/>
      <c r="CF85" s="70" t="s">
        <v>142</v>
      </c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8" t="s">
        <v>275</v>
      </c>
      <c r="CT85" s="80">
        <f t="shared" si="2"/>
        <v>3835599.7399999998</v>
      </c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>
        <v>638932.96</v>
      </c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>
        <v>3000000</v>
      </c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0"/>
      <c r="EF85" s="80"/>
      <c r="EG85" s="80">
        <v>196666.78</v>
      </c>
      <c r="EH85" s="80"/>
      <c r="EI85" s="80"/>
      <c r="EJ85" s="80"/>
      <c r="EK85" s="80"/>
      <c r="EL85" s="80"/>
      <c r="EM85" s="80"/>
      <c r="EN85" s="80"/>
      <c r="EO85" s="80"/>
      <c r="EP85" s="80"/>
      <c r="EQ85" s="80"/>
      <c r="ER85" s="80"/>
      <c r="ES85" s="80"/>
      <c r="EW85" s="18">
        <f>DT85+DT86</f>
        <v>3000000</v>
      </c>
    </row>
    <row r="86" spans="1:149" ht="11.25" customHeight="1">
      <c r="A86" s="81" t="s">
        <v>278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70" t="s">
        <v>31</v>
      </c>
      <c r="BY86" s="70"/>
      <c r="BZ86" s="70"/>
      <c r="CA86" s="70"/>
      <c r="CB86" s="70"/>
      <c r="CC86" s="70"/>
      <c r="CD86" s="70"/>
      <c r="CE86" s="70"/>
      <c r="CF86" s="70" t="s">
        <v>142</v>
      </c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8" t="s">
        <v>277</v>
      </c>
      <c r="CT86" s="80">
        <f t="shared" si="2"/>
        <v>934280.38</v>
      </c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>
        <v>75779</v>
      </c>
      <c r="DH86" s="80"/>
      <c r="DI86" s="80"/>
      <c r="DJ86" s="80"/>
      <c r="DK86" s="80"/>
      <c r="DL86" s="80"/>
      <c r="DM86" s="80"/>
      <c r="DN86" s="80"/>
      <c r="DO86" s="80"/>
      <c r="DP86" s="80"/>
      <c r="DQ86" s="80"/>
      <c r="DR86" s="80"/>
      <c r="DS86" s="80"/>
      <c r="DT86" s="80">
        <v>0</v>
      </c>
      <c r="DU86" s="80"/>
      <c r="DV86" s="80"/>
      <c r="DW86" s="80"/>
      <c r="DX86" s="80"/>
      <c r="DY86" s="80"/>
      <c r="DZ86" s="80"/>
      <c r="EA86" s="80"/>
      <c r="EB86" s="80"/>
      <c r="EC86" s="80"/>
      <c r="ED86" s="80"/>
      <c r="EE86" s="80"/>
      <c r="EF86" s="80"/>
      <c r="EG86" s="80">
        <v>858501.38</v>
      </c>
      <c r="EH86" s="80"/>
      <c r="EI86" s="80"/>
      <c r="EJ86" s="80"/>
      <c r="EK86" s="80"/>
      <c r="EL86" s="80"/>
      <c r="EM86" s="80"/>
      <c r="EN86" s="80"/>
      <c r="EO86" s="80"/>
      <c r="EP86" s="80"/>
      <c r="EQ86" s="80"/>
      <c r="ER86" s="80"/>
      <c r="ES86" s="80"/>
    </row>
    <row r="87" spans="1:149" ht="11.25" customHeight="1">
      <c r="A87" s="81" t="s">
        <v>271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70" t="s">
        <v>31</v>
      </c>
      <c r="BY87" s="70"/>
      <c r="BZ87" s="70"/>
      <c r="CA87" s="70"/>
      <c r="CB87" s="70"/>
      <c r="CC87" s="70"/>
      <c r="CD87" s="70"/>
      <c r="CE87" s="70"/>
      <c r="CF87" s="70" t="s">
        <v>142</v>
      </c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8" t="s">
        <v>276</v>
      </c>
      <c r="CT87" s="80">
        <f t="shared" si="2"/>
        <v>275000</v>
      </c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0">
        <v>0</v>
      </c>
      <c r="DH87" s="80"/>
      <c r="DI87" s="80"/>
      <c r="DJ87" s="80"/>
      <c r="DK87" s="80"/>
      <c r="DL87" s="80"/>
      <c r="DM87" s="80"/>
      <c r="DN87" s="80"/>
      <c r="DO87" s="80"/>
      <c r="DP87" s="80"/>
      <c r="DQ87" s="80"/>
      <c r="DR87" s="80"/>
      <c r="DS87" s="80"/>
      <c r="DT87" s="80">
        <v>275000</v>
      </c>
      <c r="DU87" s="80"/>
      <c r="DV87" s="80"/>
      <c r="DW87" s="80"/>
      <c r="DX87" s="80"/>
      <c r="DY87" s="80"/>
      <c r="DZ87" s="80"/>
      <c r="EA87" s="80"/>
      <c r="EB87" s="80"/>
      <c r="EC87" s="80"/>
      <c r="ED87" s="80"/>
      <c r="EE87" s="80"/>
      <c r="EF87" s="80"/>
      <c r="EG87" s="80">
        <v>0</v>
      </c>
      <c r="EH87" s="80"/>
      <c r="EI87" s="80"/>
      <c r="EJ87" s="80"/>
      <c r="EK87" s="80"/>
      <c r="EL87" s="80"/>
      <c r="EM87" s="80"/>
      <c r="EN87" s="80"/>
      <c r="EO87" s="80"/>
      <c r="EP87" s="80"/>
      <c r="EQ87" s="80"/>
      <c r="ER87" s="80"/>
      <c r="ES87" s="80"/>
    </row>
    <row r="88" spans="1:149" s="40" customFormat="1" ht="11.25" customHeight="1">
      <c r="A88" s="85" t="s">
        <v>324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6" t="s">
        <v>31</v>
      </c>
      <c r="BY88" s="86"/>
      <c r="BZ88" s="86"/>
      <c r="CA88" s="86"/>
      <c r="CB88" s="86"/>
      <c r="CC88" s="86"/>
      <c r="CD88" s="86"/>
      <c r="CE88" s="86"/>
      <c r="CF88" s="86" t="s">
        <v>142</v>
      </c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42" t="s">
        <v>92</v>
      </c>
      <c r="CT88" s="87">
        <f t="shared" si="2"/>
        <v>0</v>
      </c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>
        <v>0</v>
      </c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>
        <v>0</v>
      </c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7"/>
      <c r="EG88" s="87">
        <v>0</v>
      </c>
      <c r="EH88" s="87"/>
      <c r="EI88" s="87"/>
      <c r="EJ88" s="87"/>
      <c r="EK88" s="87"/>
      <c r="EL88" s="87"/>
      <c r="EM88" s="87"/>
      <c r="EN88" s="87"/>
      <c r="EO88" s="87"/>
      <c r="EP88" s="87"/>
      <c r="EQ88" s="87"/>
      <c r="ER88" s="87"/>
      <c r="ES88" s="87"/>
    </row>
    <row r="89" spans="1:149" s="40" customFormat="1" ht="11.25" customHeight="1">
      <c r="A89" s="85" t="s">
        <v>325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6" t="s">
        <v>31</v>
      </c>
      <c r="BY89" s="86"/>
      <c r="BZ89" s="86"/>
      <c r="CA89" s="86"/>
      <c r="CB89" s="86"/>
      <c r="CC89" s="86"/>
      <c r="CD89" s="86"/>
      <c r="CE89" s="86"/>
      <c r="CF89" s="86" t="s">
        <v>142</v>
      </c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42" t="s">
        <v>322</v>
      </c>
      <c r="CT89" s="87">
        <f t="shared" si="2"/>
        <v>0</v>
      </c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>
        <v>0</v>
      </c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>
        <v>0</v>
      </c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>
        <v>0</v>
      </c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</row>
    <row r="90" spans="1:149" s="40" customFormat="1" ht="11.25" customHeight="1">
      <c r="A90" s="85" t="s">
        <v>295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6" t="s">
        <v>31</v>
      </c>
      <c r="BY90" s="86"/>
      <c r="BZ90" s="86"/>
      <c r="CA90" s="86"/>
      <c r="CB90" s="86"/>
      <c r="CC90" s="86"/>
      <c r="CD90" s="86"/>
      <c r="CE90" s="86"/>
      <c r="CF90" s="86" t="s">
        <v>142</v>
      </c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42" t="s">
        <v>281</v>
      </c>
      <c r="CT90" s="87">
        <f t="shared" si="2"/>
        <v>0</v>
      </c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>
        <v>0</v>
      </c>
      <c r="DH90" s="87"/>
      <c r="DI90" s="87"/>
      <c r="DJ90" s="87"/>
      <c r="DK90" s="87"/>
      <c r="DL90" s="87"/>
      <c r="DM90" s="87"/>
      <c r="DN90" s="87"/>
      <c r="DO90" s="87"/>
      <c r="DP90" s="87"/>
      <c r="DQ90" s="87"/>
      <c r="DR90" s="87"/>
      <c r="DS90" s="87"/>
      <c r="DT90" s="87">
        <v>0</v>
      </c>
      <c r="DU90" s="87"/>
      <c r="DV90" s="87"/>
      <c r="DW90" s="87"/>
      <c r="DX90" s="87"/>
      <c r="DY90" s="87"/>
      <c r="DZ90" s="87"/>
      <c r="EA90" s="87"/>
      <c r="EB90" s="87"/>
      <c r="EC90" s="87"/>
      <c r="ED90" s="87"/>
      <c r="EE90" s="87"/>
      <c r="EF90" s="87"/>
      <c r="EG90" s="87">
        <v>0</v>
      </c>
      <c r="EH90" s="87"/>
      <c r="EI90" s="87"/>
      <c r="EJ90" s="87"/>
      <c r="EK90" s="87"/>
      <c r="EL90" s="87"/>
      <c r="EM90" s="87"/>
      <c r="EN90" s="87"/>
      <c r="EO90" s="87"/>
      <c r="EP90" s="87"/>
      <c r="EQ90" s="87"/>
      <c r="ER90" s="87"/>
      <c r="ES90" s="87"/>
    </row>
    <row r="91" spans="1:149" s="40" customFormat="1" ht="11.25" customHeight="1">
      <c r="A91" s="85" t="s">
        <v>296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6" t="s">
        <v>31</v>
      </c>
      <c r="BY91" s="86"/>
      <c r="BZ91" s="86"/>
      <c r="CA91" s="86"/>
      <c r="CB91" s="86"/>
      <c r="CC91" s="86"/>
      <c r="CD91" s="86"/>
      <c r="CE91" s="86"/>
      <c r="CF91" s="86" t="s">
        <v>142</v>
      </c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42" t="s">
        <v>282</v>
      </c>
      <c r="CT91" s="87">
        <f t="shared" si="2"/>
        <v>214356</v>
      </c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>
        <v>0</v>
      </c>
      <c r="DH91" s="87"/>
      <c r="DI91" s="87"/>
      <c r="DJ91" s="87"/>
      <c r="DK91" s="87"/>
      <c r="DL91" s="87"/>
      <c r="DM91" s="87"/>
      <c r="DN91" s="87"/>
      <c r="DO91" s="87"/>
      <c r="DP91" s="87"/>
      <c r="DQ91" s="87"/>
      <c r="DR91" s="87"/>
      <c r="DS91" s="87"/>
      <c r="DT91" s="87">
        <v>214356</v>
      </c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>
        <v>0</v>
      </c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</row>
    <row r="92" spans="1:149" s="40" customFormat="1" ht="11.25" customHeight="1">
      <c r="A92" s="85" t="s">
        <v>297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6" t="s">
        <v>31</v>
      </c>
      <c r="BY92" s="86"/>
      <c r="BZ92" s="86"/>
      <c r="CA92" s="86"/>
      <c r="CB92" s="86"/>
      <c r="CC92" s="86"/>
      <c r="CD92" s="86"/>
      <c r="CE92" s="86"/>
      <c r="CF92" s="86" t="s">
        <v>142</v>
      </c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42" t="s">
        <v>283</v>
      </c>
      <c r="CT92" s="87">
        <f t="shared" si="2"/>
        <v>714241.14</v>
      </c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87">
        <v>276771.2</v>
      </c>
      <c r="DH92" s="87"/>
      <c r="DI92" s="87"/>
      <c r="DJ92" s="87"/>
      <c r="DK92" s="87"/>
      <c r="DL92" s="87"/>
      <c r="DM92" s="87"/>
      <c r="DN92" s="87"/>
      <c r="DO92" s="87"/>
      <c r="DP92" s="87"/>
      <c r="DQ92" s="87"/>
      <c r="DR92" s="87"/>
      <c r="DS92" s="87"/>
      <c r="DT92" s="87">
        <v>10644</v>
      </c>
      <c r="DU92" s="87"/>
      <c r="DV92" s="87"/>
      <c r="DW92" s="87"/>
      <c r="DX92" s="87"/>
      <c r="DY92" s="87"/>
      <c r="DZ92" s="87"/>
      <c r="EA92" s="87"/>
      <c r="EB92" s="87"/>
      <c r="EC92" s="87"/>
      <c r="ED92" s="87"/>
      <c r="EE92" s="87"/>
      <c r="EF92" s="87"/>
      <c r="EG92" s="87">
        <v>426825.94</v>
      </c>
      <c r="EH92" s="87"/>
      <c r="EI92" s="87"/>
      <c r="EJ92" s="87"/>
      <c r="EK92" s="87"/>
      <c r="EL92" s="87"/>
      <c r="EM92" s="87"/>
      <c r="EN92" s="87"/>
      <c r="EO92" s="87"/>
      <c r="EP92" s="87"/>
      <c r="EQ92" s="87"/>
      <c r="ER92" s="87"/>
      <c r="ES92" s="87"/>
    </row>
    <row r="93" spans="1:149" s="40" customFormat="1" ht="11.25" customHeight="1">
      <c r="A93" s="85" t="s">
        <v>326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6" t="s">
        <v>31</v>
      </c>
      <c r="BY93" s="86"/>
      <c r="BZ93" s="86"/>
      <c r="CA93" s="86"/>
      <c r="CB93" s="86"/>
      <c r="CC93" s="86"/>
      <c r="CD93" s="86"/>
      <c r="CE93" s="86"/>
      <c r="CF93" s="86" t="s">
        <v>142</v>
      </c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42" t="s">
        <v>323</v>
      </c>
      <c r="CT93" s="87">
        <f t="shared" si="2"/>
        <v>0</v>
      </c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>
        <v>0</v>
      </c>
      <c r="DH93" s="87"/>
      <c r="DI93" s="87"/>
      <c r="DJ93" s="87"/>
      <c r="DK93" s="87"/>
      <c r="DL93" s="87"/>
      <c r="DM93" s="87"/>
      <c r="DN93" s="87"/>
      <c r="DO93" s="87"/>
      <c r="DP93" s="87"/>
      <c r="DQ93" s="87"/>
      <c r="DR93" s="87"/>
      <c r="DS93" s="87"/>
      <c r="DT93" s="87">
        <v>0</v>
      </c>
      <c r="DU93" s="87"/>
      <c r="DV93" s="87"/>
      <c r="DW93" s="87"/>
      <c r="DX93" s="87"/>
      <c r="DY93" s="87"/>
      <c r="DZ93" s="87"/>
      <c r="EA93" s="87"/>
      <c r="EB93" s="87"/>
      <c r="EC93" s="87"/>
      <c r="ED93" s="87"/>
      <c r="EE93" s="87"/>
      <c r="EF93" s="87"/>
      <c r="EG93" s="87">
        <v>0</v>
      </c>
      <c r="EH93" s="87"/>
      <c r="EI93" s="87"/>
      <c r="EJ93" s="87"/>
      <c r="EK93" s="87"/>
      <c r="EL93" s="87"/>
      <c r="EM93" s="87"/>
      <c r="EN93" s="87"/>
      <c r="EO93" s="87"/>
      <c r="EP93" s="87"/>
      <c r="EQ93" s="87"/>
      <c r="ER93" s="87"/>
      <c r="ES93" s="87"/>
    </row>
    <row r="94" spans="1:149" ht="11.25" customHeight="1">
      <c r="A94" s="81" t="s">
        <v>144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70" t="s">
        <v>145</v>
      </c>
      <c r="BY94" s="70"/>
      <c r="BZ94" s="70"/>
      <c r="CA94" s="70"/>
      <c r="CB94" s="70"/>
      <c r="CC94" s="70"/>
      <c r="CD94" s="70"/>
      <c r="CE94" s="70"/>
      <c r="CF94" s="70" t="s">
        <v>146</v>
      </c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8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0"/>
      <c r="DH94" s="80"/>
      <c r="DI94" s="80"/>
      <c r="DJ94" s="80"/>
      <c r="DK94" s="80"/>
      <c r="DL94" s="80"/>
      <c r="DM94" s="80"/>
      <c r="DN94" s="80"/>
      <c r="DO94" s="80"/>
      <c r="DP94" s="80"/>
      <c r="DQ94" s="80"/>
      <c r="DR94" s="80"/>
      <c r="DS94" s="80"/>
      <c r="DT94" s="80"/>
      <c r="DU94" s="80"/>
      <c r="DV94" s="80"/>
      <c r="DW94" s="80"/>
      <c r="DX94" s="80"/>
      <c r="DY94" s="80"/>
      <c r="DZ94" s="80"/>
      <c r="EA94" s="80"/>
      <c r="EB94" s="80"/>
      <c r="EC94" s="80"/>
      <c r="ED94" s="80"/>
      <c r="EE94" s="80"/>
      <c r="EF94" s="80"/>
      <c r="EG94" s="80"/>
      <c r="EH94" s="80"/>
      <c r="EI94" s="80"/>
      <c r="EJ94" s="80"/>
      <c r="EK94" s="80"/>
      <c r="EL94" s="80"/>
      <c r="EM94" s="80"/>
      <c r="EN94" s="80"/>
      <c r="EO94" s="80"/>
      <c r="EP94" s="80"/>
      <c r="EQ94" s="80"/>
      <c r="ER94" s="80"/>
      <c r="ES94" s="80"/>
    </row>
    <row r="95" spans="1:149" ht="24" customHeight="1">
      <c r="A95" s="83" t="s">
        <v>147</v>
      </c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70" t="s">
        <v>148</v>
      </c>
      <c r="BY95" s="70"/>
      <c r="BZ95" s="70"/>
      <c r="CA95" s="70"/>
      <c r="CB95" s="70"/>
      <c r="CC95" s="70"/>
      <c r="CD95" s="70"/>
      <c r="CE95" s="70"/>
      <c r="CF95" s="70" t="s">
        <v>149</v>
      </c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8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0"/>
      <c r="DH95" s="80"/>
      <c r="DI95" s="80"/>
      <c r="DJ95" s="80"/>
      <c r="DK95" s="80"/>
      <c r="DL95" s="80"/>
      <c r="DM95" s="80"/>
      <c r="DN95" s="80"/>
      <c r="DO95" s="80"/>
      <c r="DP95" s="80"/>
      <c r="DQ95" s="80"/>
      <c r="DR95" s="80"/>
      <c r="DS95" s="80"/>
      <c r="DT95" s="80"/>
      <c r="DU95" s="80"/>
      <c r="DV95" s="80"/>
      <c r="DW95" s="80"/>
      <c r="DX95" s="80"/>
      <c r="DY95" s="80"/>
      <c r="DZ95" s="80"/>
      <c r="EA95" s="80"/>
      <c r="EB95" s="80"/>
      <c r="EC95" s="80"/>
      <c r="ED95" s="80"/>
      <c r="EE95" s="80"/>
      <c r="EF95" s="80"/>
      <c r="EG95" s="80"/>
      <c r="EH95" s="80"/>
      <c r="EI95" s="80"/>
      <c r="EJ95" s="80"/>
      <c r="EK95" s="80"/>
      <c r="EL95" s="80"/>
      <c r="EM95" s="80"/>
      <c r="EN95" s="80"/>
      <c r="EO95" s="80"/>
      <c r="EP95" s="80"/>
      <c r="EQ95" s="80"/>
      <c r="ER95" s="80"/>
      <c r="ES95" s="80"/>
    </row>
    <row r="96" spans="1:149" ht="22.5" customHeight="1">
      <c r="A96" s="83" t="s">
        <v>150</v>
      </c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70" t="s">
        <v>151</v>
      </c>
      <c r="BY96" s="70"/>
      <c r="BZ96" s="70"/>
      <c r="CA96" s="70"/>
      <c r="CB96" s="70"/>
      <c r="CC96" s="70"/>
      <c r="CD96" s="70"/>
      <c r="CE96" s="70"/>
      <c r="CF96" s="70" t="s">
        <v>152</v>
      </c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8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0"/>
      <c r="DH96" s="80"/>
      <c r="DI96" s="80"/>
      <c r="DJ96" s="80"/>
      <c r="DK96" s="80"/>
      <c r="DL96" s="80"/>
      <c r="DM96" s="80"/>
      <c r="DN96" s="80"/>
      <c r="DO96" s="80"/>
      <c r="DP96" s="80"/>
      <c r="DQ96" s="80"/>
      <c r="DR96" s="80"/>
      <c r="DS96" s="80"/>
      <c r="DT96" s="80"/>
      <c r="DU96" s="80"/>
      <c r="DV96" s="80"/>
      <c r="DW96" s="80"/>
      <c r="DX96" s="80"/>
      <c r="DY96" s="80"/>
      <c r="DZ96" s="80"/>
      <c r="EA96" s="80"/>
      <c r="EB96" s="80"/>
      <c r="EC96" s="80"/>
      <c r="ED96" s="80"/>
      <c r="EE96" s="80"/>
      <c r="EF96" s="80"/>
      <c r="EG96" s="80"/>
      <c r="EH96" s="80"/>
      <c r="EI96" s="80"/>
      <c r="EJ96" s="80"/>
      <c r="EK96" s="80"/>
      <c r="EL96" s="80"/>
      <c r="EM96" s="80"/>
      <c r="EN96" s="80"/>
      <c r="EO96" s="80"/>
      <c r="EP96" s="80"/>
      <c r="EQ96" s="80"/>
      <c r="ER96" s="80"/>
      <c r="ES96" s="80"/>
    </row>
    <row r="97" spans="1:149" s="4" customFormat="1" ht="12.75" customHeight="1">
      <c r="A97" s="77" t="s">
        <v>242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8" t="s">
        <v>153</v>
      </c>
      <c r="BY97" s="78"/>
      <c r="BZ97" s="78"/>
      <c r="CA97" s="78"/>
      <c r="CB97" s="78"/>
      <c r="CC97" s="78"/>
      <c r="CD97" s="78"/>
      <c r="CE97" s="78"/>
      <c r="CF97" s="78" t="s">
        <v>154</v>
      </c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12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  <c r="DN97" s="79"/>
      <c r="DO97" s="79"/>
      <c r="DP97" s="79"/>
      <c r="DQ97" s="79"/>
      <c r="DR97" s="79"/>
      <c r="DS97" s="79"/>
      <c r="DT97" s="79"/>
      <c r="DU97" s="79"/>
      <c r="DV97" s="79"/>
      <c r="DW97" s="79"/>
      <c r="DX97" s="79"/>
      <c r="DY97" s="79"/>
      <c r="DZ97" s="79"/>
      <c r="EA97" s="79"/>
      <c r="EB97" s="79"/>
      <c r="EC97" s="79"/>
      <c r="ED97" s="79"/>
      <c r="EE97" s="79"/>
      <c r="EF97" s="79"/>
      <c r="EG97" s="79">
        <f>EG100</f>
        <v>0</v>
      </c>
      <c r="EH97" s="79"/>
      <c r="EI97" s="79"/>
      <c r="EJ97" s="79"/>
      <c r="EK97" s="79"/>
      <c r="EL97" s="79"/>
      <c r="EM97" s="79"/>
      <c r="EN97" s="79"/>
      <c r="EO97" s="79"/>
      <c r="EP97" s="79"/>
      <c r="EQ97" s="79"/>
      <c r="ER97" s="79"/>
      <c r="ES97" s="79"/>
    </row>
    <row r="98" spans="1:149" ht="22.5" customHeight="1">
      <c r="A98" s="68" t="s">
        <v>243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70" t="s">
        <v>155</v>
      </c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8"/>
      <c r="CT98" s="80"/>
      <c r="CU98" s="80"/>
      <c r="CV98" s="80"/>
      <c r="CW98" s="80"/>
      <c r="CX98" s="80"/>
      <c r="CY98" s="80"/>
      <c r="CZ98" s="80"/>
      <c r="DA98" s="80"/>
      <c r="DB98" s="80"/>
      <c r="DC98" s="80"/>
      <c r="DD98" s="80"/>
      <c r="DE98" s="80"/>
      <c r="DF98" s="80"/>
      <c r="DG98" s="80"/>
      <c r="DH98" s="80"/>
      <c r="DI98" s="80"/>
      <c r="DJ98" s="80"/>
      <c r="DK98" s="80"/>
      <c r="DL98" s="80"/>
      <c r="DM98" s="80"/>
      <c r="DN98" s="80"/>
      <c r="DO98" s="80"/>
      <c r="DP98" s="80"/>
      <c r="DQ98" s="80"/>
      <c r="DR98" s="80"/>
      <c r="DS98" s="80"/>
      <c r="DT98" s="80"/>
      <c r="DU98" s="80"/>
      <c r="DV98" s="80"/>
      <c r="DW98" s="80"/>
      <c r="DX98" s="80"/>
      <c r="DY98" s="80"/>
      <c r="DZ98" s="80"/>
      <c r="EA98" s="80"/>
      <c r="EB98" s="80"/>
      <c r="EC98" s="80"/>
      <c r="ED98" s="80"/>
      <c r="EE98" s="80"/>
      <c r="EF98" s="80"/>
      <c r="EG98" s="80"/>
      <c r="EH98" s="80"/>
      <c r="EI98" s="80"/>
      <c r="EJ98" s="80"/>
      <c r="EK98" s="80"/>
      <c r="EL98" s="80"/>
      <c r="EM98" s="80"/>
      <c r="EN98" s="80"/>
      <c r="EO98" s="80"/>
      <c r="EP98" s="80"/>
      <c r="EQ98" s="80"/>
      <c r="ER98" s="80"/>
      <c r="ES98" s="80"/>
    </row>
    <row r="99" spans="1:149" ht="12.75" customHeight="1">
      <c r="A99" s="68" t="s">
        <v>244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70" t="s">
        <v>156</v>
      </c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8"/>
      <c r="CT99" s="80"/>
      <c r="CU99" s="80"/>
      <c r="CV99" s="80"/>
      <c r="CW99" s="80"/>
      <c r="CX99" s="80"/>
      <c r="CY99" s="80"/>
      <c r="CZ99" s="80"/>
      <c r="DA99" s="80"/>
      <c r="DB99" s="80"/>
      <c r="DC99" s="80"/>
      <c r="DD99" s="80"/>
      <c r="DE99" s="80"/>
      <c r="DF99" s="80"/>
      <c r="DG99" s="80"/>
      <c r="DH99" s="80"/>
      <c r="DI99" s="80"/>
      <c r="DJ99" s="80"/>
      <c r="DK99" s="80"/>
      <c r="DL99" s="80"/>
      <c r="DM99" s="80"/>
      <c r="DN99" s="80"/>
      <c r="DO99" s="80"/>
      <c r="DP99" s="80"/>
      <c r="DQ99" s="80"/>
      <c r="DR99" s="80"/>
      <c r="DS99" s="80"/>
      <c r="DT99" s="80"/>
      <c r="DU99" s="80"/>
      <c r="DV99" s="80"/>
      <c r="DW99" s="80"/>
      <c r="DX99" s="80"/>
      <c r="DY99" s="80"/>
      <c r="DZ99" s="80"/>
      <c r="EA99" s="80"/>
      <c r="EB99" s="80"/>
      <c r="EC99" s="80"/>
      <c r="ED99" s="80"/>
      <c r="EE99" s="80"/>
      <c r="EF99" s="80"/>
      <c r="EG99" s="80"/>
      <c r="EH99" s="80"/>
      <c r="EI99" s="80"/>
      <c r="EJ99" s="80"/>
      <c r="EK99" s="80"/>
      <c r="EL99" s="80"/>
      <c r="EM99" s="80"/>
      <c r="EN99" s="80"/>
      <c r="EO99" s="80"/>
      <c r="EP99" s="80"/>
      <c r="EQ99" s="80"/>
      <c r="ER99" s="80"/>
      <c r="ES99" s="80"/>
    </row>
    <row r="100" spans="1:149" ht="12.75" customHeight="1">
      <c r="A100" s="68" t="s">
        <v>245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70" t="s">
        <v>157</v>
      </c>
      <c r="BY100" s="70"/>
      <c r="BZ100" s="70"/>
      <c r="CA100" s="70"/>
      <c r="CB100" s="70"/>
      <c r="CC100" s="70"/>
      <c r="CD100" s="70"/>
      <c r="CE100" s="70"/>
      <c r="CF100" s="70" t="s">
        <v>309</v>
      </c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8" t="s">
        <v>310</v>
      </c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0"/>
      <c r="DJ100" s="80"/>
      <c r="DK100" s="80"/>
      <c r="DL100" s="80"/>
      <c r="DM100" s="80"/>
      <c r="DN100" s="80"/>
      <c r="DO100" s="80"/>
      <c r="DP100" s="80"/>
      <c r="DQ100" s="80"/>
      <c r="DR100" s="80"/>
      <c r="DS100" s="80"/>
      <c r="DT100" s="80"/>
      <c r="DU100" s="80"/>
      <c r="DV100" s="80"/>
      <c r="DW100" s="80"/>
      <c r="DX100" s="80"/>
      <c r="DY100" s="80"/>
      <c r="DZ100" s="80"/>
      <c r="EA100" s="80"/>
      <c r="EB100" s="80"/>
      <c r="EC100" s="80"/>
      <c r="ED100" s="80"/>
      <c r="EE100" s="80"/>
      <c r="EF100" s="80"/>
      <c r="EG100" s="80">
        <v>0</v>
      </c>
      <c r="EH100" s="80"/>
      <c r="EI100" s="80"/>
      <c r="EJ100" s="80"/>
      <c r="EK100" s="80"/>
      <c r="EL100" s="80"/>
      <c r="EM100" s="80"/>
      <c r="EN100" s="80"/>
      <c r="EO100" s="80"/>
      <c r="EP100" s="80"/>
      <c r="EQ100" s="80"/>
      <c r="ER100" s="80"/>
      <c r="ES100" s="80"/>
    </row>
    <row r="101" spans="1:149" ht="12.75" customHeight="1">
      <c r="A101" s="77" t="s">
        <v>246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8" t="s">
        <v>158</v>
      </c>
      <c r="BY101" s="78"/>
      <c r="BZ101" s="78"/>
      <c r="CA101" s="78"/>
      <c r="CB101" s="78"/>
      <c r="CC101" s="78"/>
      <c r="CD101" s="78"/>
      <c r="CE101" s="78"/>
      <c r="CF101" s="78" t="s">
        <v>31</v>
      </c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12"/>
      <c r="CT101" s="79">
        <f>EG101</f>
        <v>0</v>
      </c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79"/>
      <c r="DG101" s="80"/>
      <c r="DH101" s="80"/>
      <c r="DI101" s="80"/>
      <c r="DJ101" s="80"/>
      <c r="DK101" s="80"/>
      <c r="DL101" s="80"/>
      <c r="DM101" s="80"/>
      <c r="DN101" s="80"/>
      <c r="DO101" s="80"/>
      <c r="DP101" s="80"/>
      <c r="DQ101" s="80"/>
      <c r="DR101" s="80"/>
      <c r="DS101" s="80"/>
      <c r="DT101" s="80"/>
      <c r="DU101" s="80"/>
      <c r="DV101" s="80"/>
      <c r="DW101" s="80"/>
      <c r="DX101" s="80"/>
      <c r="DY101" s="80"/>
      <c r="DZ101" s="80"/>
      <c r="EA101" s="80"/>
      <c r="EB101" s="80"/>
      <c r="EC101" s="80"/>
      <c r="ED101" s="80"/>
      <c r="EE101" s="80"/>
      <c r="EF101" s="80"/>
      <c r="EG101" s="79">
        <f>EG104</f>
        <v>0</v>
      </c>
      <c r="EH101" s="79"/>
      <c r="EI101" s="79"/>
      <c r="EJ101" s="79"/>
      <c r="EK101" s="79"/>
      <c r="EL101" s="79"/>
      <c r="EM101" s="79"/>
      <c r="EN101" s="79"/>
      <c r="EO101" s="79"/>
      <c r="EP101" s="79"/>
      <c r="EQ101" s="79"/>
      <c r="ER101" s="79"/>
      <c r="ES101" s="79"/>
    </row>
    <row r="102" spans="1:149" ht="22.5" customHeight="1">
      <c r="A102" s="68" t="s">
        <v>159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70" t="s">
        <v>160</v>
      </c>
      <c r="BY102" s="70"/>
      <c r="BZ102" s="70"/>
      <c r="CA102" s="70"/>
      <c r="CB102" s="70"/>
      <c r="CC102" s="70"/>
      <c r="CD102" s="70"/>
      <c r="CE102" s="70"/>
      <c r="CF102" s="70" t="s">
        <v>161</v>
      </c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8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  <c r="DE102" s="80"/>
      <c r="DF102" s="80"/>
      <c r="DG102" s="80"/>
      <c r="DH102" s="80"/>
      <c r="DI102" s="80"/>
      <c r="DJ102" s="80"/>
      <c r="DK102" s="80"/>
      <c r="DL102" s="80"/>
      <c r="DM102" s="80"/>
      <c r="DN102" s="80"/>
      <c r="DO102" s="80"/>
      <c r="DP102" s="80"/>
      <c r="DQ102" s="80"/>
      <c r="DR102" s="80"/>
      <c r="DS102" s="80"/>
      <c r="DT102" s="80"/>
      <c r="DU102" s="80"/>
      <c r="DV102" s="80"/>
      <c r="DW102" s="80"/>
      <c r="DX102" s="80"/>
      <c r="DY102" s="80"/>
      <c r="DZ102" s="80"/>
      <c r="EA102" s="80"/>
      <c r="EB102" s="80"/>
      <c r="EC102" s="80"/>
      <c r="ED102" s="80"/>
      <c r="EE102" s="80"/>
      <c r="EF102" s="80"/>
      <c r="EG102" s="80"/>
      <c r="EH102" s="80"/>
      <c r="EI102" s="80"/>
      <c r="EJ102" s="80"/>
      <c r="EK102" s="80"/>
      <c r="EL102" s="80"/>
      <c r="EM102" s="80"/>
      <c r="EN102" s="80"/>
      <c r="EO102" s="80"/>
      <c r="EP102" s="80"/>
      <c r="EQ102" s="80"/>
      <c r="ER102" s="80"/>
      <c r="ES102" s="80"/>
    </row>
    <row r="103" spans="1:149" ht="3" customHeight="1" hidden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</row>
    <row r="104" spans="1:149" ht="20.25" customHeight="1">
      <c r="A104" s="68" t="s">
        <v>327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74">
        <v>4050</v>
      </c>
      <c r="BY104" s="75"/>
      <c r="BZ104" s="75"/>
      <c r="CA104" s="75"/>
      <c r="CB104" s="75"/>
      <c r="CC104" s="75"/>
      <c r="CD104" s="75"/>
      <c r="CE104" s="76"/>
      <c r="CF104" s="74">
        <v>540</v>
      </c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  <c r="CQ104" s="75"/>
      <c r="CR104" s="76"/>
      <c r="CS104" s="43"/>
      <c r="CT104" s="65">
        <f>EG104</f>
        <v>0</v>
      </c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6"/>
      <c r="DF104" s="10"/>
      <c r="DG104" s="74"/>
      <c r="DH104" s="75"/>
      <c r="DI104" s="75"/>
      <c r="DJ104" s="75"/>
      <c r="DK104" s="75"/>
      <c r="DL104" s="75"/>
      <c r="DM104" s="75"/>
      <c r="DN104" s="75"/>
      <c r="DO104" s="75"/>
      <c r="DP104" s="75"/>
      <c r="DQ104" s="75"/>
      <c r="DR104" s="75"/>
      <c r="DS104" s="76"/>
      <c r="DT104" s="74"/>
      <c r="DU104" s="75"/>
      <c r="DV104" s="75"/>
      <c r="DW104" s="75"/>
      <c r="DX104" s="75"/>
      <c r="DY104" s="75"/>
      <c r="DZ104" s="75"/>
      <c r="EA104" s="75"/>
      <c r="EB104" s="75"/>
      <c r="EC104" s="75"/>
      <c r="ED104" s="75"/>
      <c r="EE104" s="75"/>
      <c r="EF104" s="76"/>
      <c r="EG104" s="65">
        <v>0</v>
      </c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7"/>
    </row>
    <row r="105" spans="1:149" s="2" customFormat="1" ht="20.25" customHeight="1">
      <c r="A105" s="13" t="s">
        <v>247</v>
      </c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7"/>
      <c r="BX105" s="71"/>
      <c r="BY105" s="72"/>
      <c r="BZ105" s="72"/>
      <c r="CA105" s="72"/>
      <c r="CB105" s="72"/>
      <c r="CC105" s="72"/>
      <c r="CD105" s="72"/>
      <c r="CE105" s="73"/>
      <c r="CF105" s="71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3"/>
      <c r="CS105" s="13"/>
      <c r="CT105" s="71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3"/>
      <c r="DF105" s="13"/>
      <c r="DG105" s="71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3"/>
      <c r="DT105" s="71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/>
      <c r="EF105" s="73"/>
      <c r="EG105" s="71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3"/>
    </row>
  </sheetData>
  <sheetProtection/>
  <mergeCells count="685">
    <mergeCell ref="DT20:EF20"/>
    <mergeCell ref="EG20:ES20"/>
    <mergeCell ref="EG18:ES18"/>
    <mergeCell ref="BX19:CE19"/>
    <mergeCell ref="CF19:CR19"/>
    <mergeCell ref="CT19:DF19"/>
    <mergeCell ref="DG19:DS19"/>
    <mergeCell ref="DT19:EF19"/>
    <mergeCell ref="EG19:ES19"/>
    <mergeCell ref="A20:BW20"/>
    <mergeCell ref="BX18:CE18"/>
    <mergeCell ref="CF18:CR18"/>
    <mergeCell ref="CT18:DF18"/>
    <mergeCell ref="DG18:DS18"/>
    <mergeCell ref="DT18:EF18"/>
    <mergeCell ref="BX20:CE20"/>
    <mergeCell ref="CF20:CR20"/>
    <mergeCell ref="CT20:DF20"/>
    <mergeCell ref="DG20:DS20"/>
    <mergeCell ref="EG104:ES104"/>
    <mergeCell ref="A102:BW102"/>
    <mergeCell ref="BX102:CE102"/>
    <mergeCell ref="BX105:CE105"/>
    <mergeCell ref="CF105:CR105"/>
    <mergeCell ref="CT105:DE105"/>
    <mergeCell ref="DG105:DS105"/>
    <mergeCell ref="DT105:EF105"/>
    <mergeCell ref="EG105:ES105"/>
    <mergeCell ref="A104:BW104"/>
    <mergeCell ref="BX104:CE104"/>
    <mergeCell ref="CF104:CR104"/>
    <mergeCell ref="CT104:DE104"/>
    <mergeCell ref="DG104:DS104"/>
    <mergeCell ref="DT104:EF104"/>
    <mergeCell ref="A101:BW101"/>
    <mergeCell ref="BX101:CE101"/>
    <mergeCell ref="CF101:CR101"/>
    <mergeCell ref="CT101:DF101"/>
    <mergeCell ref="DG101:DS101"/>
    <mergeCell ref="EG102:ES102"/>
    <mergeCell ref="DT100:EF100"/>
    <mergeCell ref="CF102:CR102"/>
    <mergeCell ref="CT102:DF102"/>
    <mergeCell ref="DG102:DS102"/>
    <mergeCell ref="DT102:EF102"/>
    <mergeCell ref="EG100:ES100"/>
    <mergeCell ref="EG99:ES99"/>
    <mergeCell ref="A98:BW98"/>
    <mergeCell ref="BX98:CE98"/>
    <mergeCell ref="DT101:EF101"/>
    <mergeCell ref="EG101:ES101"/>
    <mergeCell ref="A100:BW100"/>
    <mergeCell ref="BX100:CE100"/>
    <mergeCell ref="CF100:CR100"/>
    <mergeCell ref="CT100:DF100"/>
    <mergeCell ref="DG100:DS100"/>
    <mergeCell ref="A99:BW99"/>
    <mergeCell ref="BX99:CE99"/>
    <mergeCell ref="CF99:CR99"/>
    <mergeCell ref="CT99:DF99"/>
    <mergeCell ref="DG99:DS99"/>
    <mergeCell ref="DT99:EF99"/>
    <mergeCell ref="A97:BW97"/>
    <mergeCell ref="BX97:CE97"/>
    <mergeCell ref="CF97:CR97"/>
    <mergeCell ref="CT97:DF97"/>
    <mergeCell ref="DG97:DS97"/>
    <mergeCell ref="EG98:ES98"/>
    <mergeCell ref="DT96:EF96"/>
    <mergeCell ref="CF98:CR98"/>
    <mergeCell ref="CT98:DF98"/>
    <mergeCell ref="DG98:DS98"/>
    <mergeCell ref="DT98:EF98"/>
    <mergeCell ref="EG96:ES96"/>
    <mergeCell ref="EG95:ES95"/>
    <mergeCell ref="A94:BW94"/>
    <mergeCell ref="BX94:CE94"/>
    <mergeCell ref="DT97:EF97"/>
    <mergeCell ref="EG97:ES97"/>
    <mergeCell ref="A96:BW96"/>
    <mergeCell ref="BX96:CE96"/>
    <mergeCell ref="CF96:CR96"/>
    <mergeCell ref="CT96:DF96"/>
    <mergeCell ref="DG96:DS96"/>
    <mergeCell ref="A95:BW95"/>
    <mergeCell ref="BX95:CE95"/>
    <mergeCell ref="CF95:CR95"/>
    <mergeCell ref="CT95:DF95"/>
    <mergeCell ref="DG95:DS95"/>
    <mergeCell ref="DT95:EF95"/>
    <mergeCell ref="A93:BW93"/>
    <mergeCell ref="BX93:CE93"/>
    <mergeCell ref="CF93:CR93"/>
    <mergeCell ref="CT93:DF93"/>
    <mergeCell ref="DG93:DS93"/>
    <mergeCell ref="EG94:ES94"/>
    <mergeCell ref="DT92:EF92"/>
    <mergeCell ref="CF94:CR94"/>
    <mergeCell ref="CT94:DF94"/>
    <mergeCell ref="DG94:DS94"/>
    <mergeCell ref="DT94:EF94"/>
    <mergeCell ref="EG92:ES92"/>
    <mergeCell ref="EG91:ES91"/>
    <mergeCell ref="A90:BW90"/>
    <mergeCell ref="BX90:CE90"/>
    <mergeCell ref="DT93:EF93"/>
    <mergeCell ref="EG93:ES93"/>
    <mergeCell ref="A92:BW92"/>
    <mergeCell ref="BX92:CE92"/>
    <mergeCell ref="CF92:CR92"/>
    <mergeCell ref="CT92:DF92"/>
    <mergeCell ref="DG92:DS92"/>
    <mergeCell ref="A91:BW91"/>
    <mergeCell ref="BX91:CE91"/>
    <mergeCell ref="CF91:CR91"/>
    <mergeCell ref="CT91:DF91"/>
    <mergeCell ref="DG91:DS91"/>
    <mergeCell ref="DT91:EF91"/>
    <mergeCell ref="A89:BW89"/>
    <mergeCell ref="BX89:CE89"/>
    <mergeCell ref="CF89:CR89"/>
    <mergeCell ref="CT89:DF89"/>
    <mergeCell ref="DG89:DS89"/>
    <mergeCell ref="EG90:ES90"/>
    <mergeCell ref="DT88:EF88"/>
    <mergeCell ref="CF90:CR90"/>
    <mergeCell ref="CT90:DF90"/>
    <mergeCell ref="DG90:DS90"/>
    <mergeCell ref="DT90:EF90"/>
    <mergeCell ref="EG88:ES88"/>
    <mergeCell ref="EG87:ES87"/>
    <mergeCell ref="A86:BW86"/>
    <mergeCell ref="BX86:CE86"/>
    <mergeCell ref="DT89:EF89"/>
    <mergeCell ref="EG89:ES89"/>
    <mergeCell ref="A88:BW88"/>
    <mergeCell ref="BX88:CE88"/>
    <mergeCell ref="CF88:CR88"/>
    <mergeCell ref="CT88:DF88"/>
    <mergeCell ref="DG88:DS88"/>
    <mergeCell ref="A87:BW87"/>
    <mergeCell ref="BX87:CE87"/>
    <mergeCell ref="CF87:CR87"/>
    <mergeCell ref="CT87:DF87"/>
    <mergeCell ref="DG87:DS87"/>
    <mergeCell ref="DT87:EF87"/>
    <mergeCell ref="A85:BW85"/>
    <mergeCell ref="BX85:CE85"/>
    <mergeCell ref="CF85:CR85"/>
    <mergeCell ref="CT85:DF85"/>
    <mergeCell ref="DG85:DS85"/>
    <mergeCell ref="EG86:ES86"/>
    <mergeCell ref="DT84:EF84"/>
    <mergeCell ref="CF86:CR86"/>
    <mergeCell ref="CT86:DF86"/>
    <mergeCell ref="DG86:DS86"/>
    <mergeCell ref="DT86:EF86"/>
    <mergeCell ref="EG84:ES84"/>
    <mergeCell ref="EG83:ES83"/>
    <mergeCell ref="A82:BW82"/>
    <mergeCell ref="BX82:CE82"/>
    <mergeCell ref="DT85:EF85"/>
    <mergeCell ref="EG85:ES85"/>
    <mergeCell ref="A84:BW84"/>
    <mergeCell ref="BX84:CE84"/>
    <mergeCell ref="CF84:CR84"/>
    <mergeCell ref="CT84:DF84"/>
    <mergeCell ref="DG84:DS84"/>
    <mergeCell ref="A83:BW83"/>
    <mergeCell ref="BX83:CE83"/>
    <mergeCell ref="CF83:CR83"/>
    <mergeCell ref="CT83:DF83"/>
    <mergeCell ref="DG83:DS83"/>
    <mergeCell ref="DT83:EF83"/>
    <mergeCell ref="A81:BW81"/>
    <mergeCell ref="BX81:CE81"/>
    <mergeCell ref="CF81:CR81"/>
    <mergeCell ref="CT81:DF81"/>
    <mergeCell ref="DG81:DS81"/>
    <mergeCell ref="EG82:ES82"/>
    <mergeCell ref="DT80:EF80"/>
    <mergeCell ref="CF82:CR82"/>
    <mergeCell ref="CT82:DF82"/>
    <mergeCell ref="DG82:DS82"/>
    <mergeCell ref="DT82:EF82"/>
    <mergeCell ref="EG80:ES80"/>
    <mergeCell ref="EG79:ES79"/>
    <mergeCell ref="A78:BW78"/>
    <mergeCell ref="BX78:CE78"/>
    <mergeCell ref="DT81:EF81"/>
    <mergeCell ref="EG81:ES81"/>
    <mergeCell ref="A80:BW80"/>
    <mergeCell ref="BX80:CE80"/>
    <mergeCell ref="CF80:CR80"/>
    <mergeCell ref="CT80:DF80"/>
    <mergeCell ref="DG80:DS80"/>
    <mergeCell ref="A79:BW79"/>
    <mergeCell ref="BX79:CE79"/>
    <mergeCell ref="CF79:CR79"/>
    <mergeCell ref="CT79:DF79"/>
    <mergeCell ref="DG79:DS79"/>
    <mergeCell ref="DT79:EF79"/>
    <mergeCell ref="A77:BW77"/>
    <mergeCell ref="BX77:CE77"/>
    <mergeCell ref="CF77:CR77"/>
    <mergeCell ref="CT77:DF77"/>
    <mergeCell ref="DG77:DS77"/>
    <mergeCell ref="EG78:ES78"/>
    <mergeCell ref="DT76:EF76"/>
    <mergeCell ref="CF78:CR78"/>
    <mergeCell ref="CT78:DF78"/>
    <mergeCell ref="DG78:DS78"/>
    <mergeCell ref="DT78:EF78"/>
    <mergeCell ref="EG76:ES76"/>
    <mergeCell ref="EG75:ES75"/>
    <mergeCell ref="A74:BW74"/>
    <mergeCell ref="BX74:CE74"/>
    <mergeCell ref="DT77:EF77"/>
    <mergeCell ref="EG77:ES77"/>
    <mergeCell ref="A76:BW76"/>
    <mergeCell ref="BX76:CE76"/>
    <mergeCell ref="CF76:CR76"/>
    <mergeCell ref="CT76:DF76"/>
    <mergeCell ref="DG76:DS76"/>
    <mergeCell ref="A75:BW75"/>
    <mergeCell ref="BX75:CE75"/>
    <mergeCell ref="CF75:CR75"/>
    <mergeCell ref="CT75:DF75"/>
    <mergeCell ref="DG75:DS75"/>
    <mergeCell ref="DT75:EF75"/>
    <mergeCell ref="A73:BW73"/>
    <mergeCell ref="BX73:CE73"/>
    <mergeCell ref="CF73:CR73"/>
    <mergeCell ref="CT73:DF73"/>
    <mergeCell ref="DG73:DS73"/>
    <mergeCell ref="EG74:ES74"/>
    <mergeCell ref="DT72:EF72"/>
    <mergeCell ref="CF74:CR74"/>
    <mergeCell ref="CT74:DF74"/>
    <mergeCell ref="DG74:DS74"/>
    <mergeCell ref="DT74:EF74"/>
    <mergeCell ref="EG72:ES72"/>
    <mergeCell ref="EG71:ES71"/>
    <mergeCell ref="A70:BW70"/>
    <mergeCell ref="BX70:CE70"/>
    <mergeCell ref="DT73:EF73"/>
    <mergeCell ref="EG73:ES73"/>
    <mergeCell ref="A72:BW72"/>
    <mergeCell ref="BX72:CE72"/>
    <mergeCell ref="CF72:CR72"/>
    <mergeCell ref="CT72:DF72"/>
    <mergeCell ref="DG72:DS72"/>
    <mergeCell ref="A71:BW71"/>
    <mergeCell ref="BX71:CE71"/>
    <mergeCell ref="CF71:CR71"/>
    <mergeCell ref="CT71:DF71"/>
    <mergeCell ref="DG71:DS71"/>
    <mergeCell ref="DT71:EF71"/>
    <mergeCell ref="A69:BW69"/>
    <mergeCell ref="BX69:CE69"/>
    <mergeCell ref="CF69:CR69"/>
    <mergeCell ref="CT69:DF69"/>
    <mergeCell ref="DG69:DS69"/>
    <mergeCell ref="EG70:ES70"/>
    <mergeCell ref="DT68:EF68"/>
    <mergeCell ref="CF70:CR70"/>
    <mergeCell ref="CT70:DF70"/>
    <mergeCell ref="DG70:DS70"/>
    <mergeCell ref="DT70:EF70"/>
    <mergeCell ref="EG68:ES68"/>
    <mergeCell ref="EG67:ES67"/>
    <mergeCell ref="A66:BW66"/>
    <mergeCell ref="BX66:CE66"/>
    <mergeCell ref="DT69:EF69"/>
    <mergeCell ref="EG69:ES69"/>
    <mergeCell ref="A68:BW68"/>
    <mergeCell ref="BX68:CE68"/>
    <mergeCell ref="CF68:CR68"/>
    <mergeCell ref="CT68:DF68"/>
    <mergeCell ref="DG68:DS68"/>
    <mergeCell ref="A67:BW67"/>
    <mergeCell ref="BX67:CE67"/>
    <mergeCell ref="CF67:CR67"/>
    <mergeCell ref="CT67:DF67"/>
    <mergeCell ref="DG67:DS67"/>
    <mergeCell ref="DT67:EF67"/>
    <mergeCell ref="A65:BW65"/>
    <mergeCell ref="BX65:CE65"/>
    <mergeCell ref="CF65:CR65"/>
    <mergeCell ref="CT65:DF65"/>
    <mergeCell ref="DG65:DS65"/>
    <mergeCell ref="EG66:ES66"/>
    <mergeCell ref="DT64:EF64"/>
    <mergeCell ref="CF66:CR66"/>
    <mergeCell ref="CT66:DF66"/>
    <mergeCell ref="DG66:DS66"/>
    <mergeCell ref="DT66:EF66"/>
    <mergeCell ref="EG64:ES64"/>
    <mergeCell ref="EG63:ES63"/>
    <mergeCell ref="A62:BW62"/>
    <mergeCell ref="BX62:CE62"/>
    <mergeCell ref="DT65:EF65"/>
    <mergeCell ref="EG65:ES65"/>
    <mergeCell ref="A64:BW64"/>
    <mergeCell ref="BX64:CE64"/>
    <mergeCell ref="CF64:CR64"/>
    <mergeCell ref="CT64:DF64"/>
    <mergeCell ref="DG64:DS64"/>
    <mergeCell ref="A63:BW63"/>
    <mergeCell ref="BX63:CE63"/>
    <mergeCell ref="CF63:CR63"/>
    <mergeCell ref="CT63:DF63"/>
    <mergeCell ref="DG63:DS63"/>
    <mergeCell ref="DT63:EF63"/>
    <mergeCell ref="A61:BW61"/>
    <mergeCell ref="BX61:CE61"/>
    <mergeCell ref="CF61:CR61"/>
    <mergeCell ref="CT61:DF61"/>
    <mergeCell ref="DG61:DS61"/>
    <mergeCell ref="EG62:ES62"/>
    <mergeCell ref="DT60:EF60"/>
    <mergeCell ref="CF62:CR62"/>
    <mergeCell ref="CT62:DF62"/>
    <mergeCell ref="DG62:DS62"/>
    <mergeCell ref="DT62:EF62"/>
    <mergeCell ref="EG60:ES60"/>
    <mergeCell ref="EG59:ES59"/>
    <mergeCell ref="A58:BW58"/>
    <mergeCell ref="BX58:CE58"/>
    <mergeCell ref="DT61:EF61"/>
    <mergeCell ref="EG61:ES61"/>
    <mergeCell ref="A60:BW60"/>
    <mergeCell ref="BX60:CE60"/>
    <mergeCell ref="CF60:CR60"/>
    <mergeCell ref="CT60:DF60"/>
    <mergeCell ref="DG60:DS60"/>
    <mergeCell ref="A59:BW59"/>
    <mergeCell ref="BX59:CE59"/>
    <mergeCell ref="CF59:CR59"/>
    <mergeCell ref="CT59:DF59"/>
    <mergeCell ref="DG59:DS59"/>
    <mergeCell ref="DT59:EF59"/>
    <mergeCell ref="A57:BW57"/>
    <mergeCell ref="BX57:CE57"/>
    <mergeCell ref="CF57:CR57"/>
    <mergeCell ref="CT57:DF57"/>
    <mergeCell ref="DG57:DS57"/>
    <mergeCell ref="EG58:ES58"/>
    <mergeCell ref="DT56:EF56"/>
    <mergeCell ref="CF58:CR58"/>
    <mergeCell ref="CT58:DF58"/>
    <mergeCell ref="DG58:DS58"/>
    <mergeCell ref="DT58:EF58"/>
    <mergeCell ref="EG56:ES56"/>
    <mergeCell ref="EG55:ES55"/>
    <mergeCell ref="A54:BW54"/>
    <mergeCell ref="BX54:CE54"/>
    <mergeCell ref="DT57:EF57"/>
    <mergeCell ref="EG57:ES57"/>
    <mergeCell ref="A56:BW56"/>
    <mergeCell ref="BX56:CE56"/>
    <mergeCell ref="CF56:CR56"/>
    <mergeCell ref="CT56:DF56"/>
    <mergeCell ref="DG56:DS56"/>
    <mergeCell ref="A55:BW55"/>
    <mergeCell ref="BX55:CE55"/>
    <mergeCell ref="CF55:CR55"/>
    <mergeCell ref="CT55:DF55"/>
    <mergeCell ref="DG55:DS55"/>
    <mergeCell ref="DT55:EF55"/>
    <mergeCell ref="A53:BW53"/>
    <mergeCell ref="BX53:CE53"/>
    <mergeCell ref="CF53:CR53"/>
    <mergeCell ref="CT53:DF53"/>
    <mergeCell ref="DG53:DS53"/>
    <mergeCell ref="EG54:ES54"/>
    <mergeCell ref="DT52:EF52"/>
    <mergeCell ref="CF54:CR54"/>
    <mergeCell ref="CT54:DF54"/>
    <mergeCell ref="DG54:DS54"/>
    <mergeCell ref="DT54:EF54"/>
    <mergeCell ref="EG52:ES52"/>
    <mergeCell ref="EG51:ES51"/>
    <mergeCell ref="A50:BW50"/>
    <mergeCell ref="BX50:CE50"/>
    <mergeCell ref="DT53:EF53"/>
    <mergeCell ref="EG53:ES53"/>
    <mergeCell ref="A52:BW52"/>
    <mergeCell ref="BX52:CE52"/>
    <mergeCell ref="CF52:CR52"/>
    <mergeCell ref="CT52:DF52"/>
    <mergeCell ref="DG52:DS52"/>
    <mergeCell ref="A51:BW51"/>
    <mergeCell ref="BX51:CE51"/>
    <mergeCell ref="CF51:CR51"/>
    <mergeCell ref="CT51:DF51"/>
    <mergeCell ref="DG51:DS51"/>
    <mergeCell ref="DT51:EF51"/>
    <mergeCell ref="A49:BW49"/>
    <mergeCell ref="BX49:CE49"/>
    <mergeCell ref="CF49:CR49"/>
    <mergeCell ref="CT49:DF49"/>
    <mergeCell ref="DG49:DS49"/>
    <mergeCell ref="EG50:ES50"/>
    <mergeCell ref="DT48:EF48"/>
    <mergeCell ref="CF50:CR50"/>
    <mergeCell ref="CT50:DF50"/>
    <mergeCell ref="DG50:DS50"/>
    <mergeCell ref="DT50:EF50"/>
    <mergeCell ref="EG48:ES48"/>
    <mergeCell ref="EG47:ES47"/>
    <mergeCell ref="A46:BW46"/>
    <mergeCell ref="BX46:CE46"/>
    <mergeCell ref="DT49:EF49"/>
    <mergeCell ref="EG49:ES49"/>
    <mergeCell ref="A48:BW48"/>
    <mergeCell ref="BX48:CE48"/>
    <mergeCell ref="CF48:CR48"/>
    <mergeCell ref="CT48:DF48"/>
    <mergeCell ref="DG48:DS48"/>
    <mergeCell ref="A47:BW47"/>
    <mergeCell ref="BX47:CE47"/>
    <mergeCell ref="CF47:CR47"/>
    <mergeCell ref="CT47:DF47"/>
    <mergeCell ref="DG47:DS47"/>
    <mergeCell ref="DT47:EF47"/>
    <mergeCell ref="A45:BW45"/>
    <mergeCell ref="BX45:CE45"/>
    <mergeCell ref="CF45:CR45"/>
    <mergeCell ref="CT45:DF45"/>
    <mergeCell ref="DG45:DS45"/>
    <mergeCell ref="EG46:ES46"/>
    <mergeCell ref="DT44:EF44"/>
    <mergeCell ref="CF46:CR46"/>
    <mergeCell ref="CT46:DF46"/>
    <mergeCell ref="DG46:DS46"/>
    <mergeCell ref="DT46:EF46"/>
    <mergeCell ref="EG44:ES44"/>
    <mergeCell ref="EG43:ES43"/>
    <mergeCell ref="A42:BW42"/>
    <mergeCell ref="BX42:CE42"/>
    <mergeCell ref="DT45:EF45"/>
    <mergeCell ref="EG45:ES45"/>
    <mergeCell ref="A44:BW44"/>
    <mergeCell ref="BX44:CE44"/>
    <mergeCell ref="CF44:CR44"/>
    <mergeCell ref="CT44:DF44"/>
    <mergeCell ref="DG44:DS44"/>
    <mergeCell ref="A43:BW43"/>
    <mergeCell ref="BX43:CE43"/>
    <mergeCell ref="CF43:CR43"/>
    <mergeCell ref="CT43:DF43"/>
    <mergeCell ref="DG43:DS43"/>
    <mergeCell ref="DT43:EF43"/>
    <mergeCell ref="A41:BW41"/>
    <mergeCell ref="BX41:CE41"/>
    <mergeCell ref="CF41:CR41"/>
    <mergeCell ref="CT41:DF41"/>
    <mergeCell ref="DG41:DS41"/>
    <mergeCell ref="EG42:ES42"/>
    <mergeCell ref="DT40:EF40"/>
    <mergeCell ref="CF42:CR42"/>
    <mergeCell ref="CT42:DF42"/>
    <mergeCell ref="DG42:DS42"/>
    <mergeCell ref="DT42:EF42"/>
    <mergeCell ref="EG40:ES40"/>
    <mergeCell ref="DT38:EF39"/>
    <mergeCell ref="EG38:ES39"/>
    <mergeCell ref="A39:BW39"/>
    <mergeCell ref="DT41:EF41"/>
    <mergeCell ref="EG41:ES41"/>
    <mergeCell ref="A40:BW40"/>
    <mergeCell ref="BX40:CE40"/>
    <mergeCell ref="CF40:CR40"/>
    <mergeCell ref="CT40:DF40"/>
    <mergeCell ref="DG40:DS40"/>
    <mergeCell ref="A38:BW38"/>
    <mergeCell ref="BX38:CE39"/>
    <mergeCell ref="CF38:CR39"/>
    <mergeCell ref="CS38:CS39"/>
    <mergeCell ref="CT38:DF39"/>
    <mergeCell ref="DG38:DS39"/>
    <mergeCell ref="EG36:ES36"/>
    <mergeCell ref="A35:BW35"/>
    <mergeCell ref="BX35:CE35"/>
    <mergeCell ref="A37:BW37"/>
    <mergeCell ref="BX37:CE37"/>
    <mergeCell ref="CF37:CR37"/>
    <mergeCell ref="CT37:DF37"/>
    <mergeCell ref="DG37:DS37"/>
    <mergeCell ref="DT37:EF37"/>
    <mergeCell ref="EG37:ES37"/>
    <mergeCell ref="A36:BW36"/>
    <mergeCell ref="BX36:CE36"/>
    <mergeCell ref="CF36:CR36"/>
    <mergeCell ref="CT36:DF36"/>
    <mergeCell ref="DG36:DS36"/>
    <mergeCell ref="DT36:EF36"/>
    <mergeCell ref="A34:BW34"/>
    <mergeCell ref="BX34:CE34"/>
    <mergeCell ref="CF34:CR34"/>
    <mergeCell ref="CT34:DF34"/>
    <mergeCell ref="DG34:DS34"/>
    <mergeCell ref="EG35:ES35"/>
    <mergeCell ref="DT33:EF33"/>
    <mergeCell ref="CF35:CR35"/>
    <mergeCell ref="CT35:DF35"/>
    <mergeCell ref="DG35:DS35"/>
    <mergeCell ref="DT35:EF35"/>
    <mergeCell ref="EG33:ES33"/>
    <mergeCell ref="EG32:ES32"/>
    <mergeCell ref="A31:BW31"/>
    <mergeCell ref="BX31:CE31"/>
    <mergeCell ref="DT34:EF34"/>
    <mergeCell ref="EG34:ES34"/>
    <mergeCell ref="A33:BW33"/>
    <mergeCell ref="BX33:CE33"/>
    <mergeCell ref="CF33:CR33"/>
    <mergeCell ref="CT33:DF33"/>
    <mergeCell ref="DG33:DS33"/>
    <mergeCell ref="A32:BW32"/>
    <mergeCell ref="BX32:CE32"/>
    <mergeCell ref="CF32:CR32"/>
    <mergeCell ref="CT32:DF32"/>
    <mergeCell ref="DG32:DS32"/>
    <mergeCell ref="DT32:EF32"/>
    <mergeCell ref="A30:BW30"/>
    <mergeCell ref="BX30:CE30"/>
    <mergeCell ref="CF30:CR30"/>
    <mergeCell ref="CT30:DF30"/>
    <mergeCell ref="DG30:DS30"/>
    <mergeCell ref="EG31:ES31"/>
    <mergeCell ref="DT29:EF29"/>
    <mergeCell ref="CF31:CR31"/>
    <mergeCell ref="CT31:DF31"/>
    <mergeCell ref="DG31:DS31"/>
    <mergeCell ref="DT31:EF31"/>
    <mergeCell ref="EG29:ES29"/>
    <mergeCell ref="EG28:ES28"/>
    <mergeCell ref="A27:BW27"/>
    <mergeCell ref="BX27:CE27"/>
    <mergeCell ref="DT30:EF30"/>
    <mergeCell ref="EG30:ES30"/>
    <mergeCell ref="A29:BW29"/>
    <mergeCell ref="BX29:CE29"/>
    <mergeCell ref="CF29:CR29"/>
    <mergeCell ref="CT29:DF29"/>
    <mergeCell ref="DG29:DS29"/>
    <mergeCell ref="A28:BW28"/>
    <mergeCell ref="BX28:CE28"/>
    <mergeCell ref="CF28:CR28"/>
    <mergeCell ref="CT28:DF28"/>
    <mergeCell ref="DG28:DS28"/>
    <mergeCell ref="DT28:EF28"/>
    <mergeCell ref="DT27:EF27"/>
    <mergeCell ref="DT24:EF25"/>
    <mergeCell ref="EG24:ES25"/>
    <mergeCell ref="DT26:EF26"/>
    <mergeCell ref="EG26:ES26"/>
    <mergeCell ref="EG27:ES27"/>
    <mergeCell ref="A26:BW26"/>
    <mergeCell ref="BX26:CE26"/>
    <mergeCell ref="CF26:CR26"/>
    <mergeCell ref="CT26:DF26"/>
    <mergeCell ref="DG26:DS26"/>
    <mergeCell ref="CF27:CR27"/>
    <mergeCell ref="CT27:DF27"/>
    <mergeCell ref="DG27:DS27"/>
    <mergeCell ref="A24:BW24"/>
    <mergeCell ref="BX24:CE25"/>
    <mergeCell ref="CF24:CR25"/>
    <mergeCell ref="CS24:CS25"/>
    <mergeCell ref="CT24:DF25"/>
    <mergeCell ref="DG24:DS25"/>
    <mergeCell ref="A25:BW25"/>
    <mergeCell ref="EG22:ES22"/>
    <mergeCell ref="A23:BW23"/>
    <mergeCell ref="BX23:CE23"/>
    <mergeCell ref="CF23:CR23"/>
    <mergeCell ref="CT23:DF23"/>
    <mergeCell ref="DG23:DS23"/>
    <mergeCell ref="DT23:EF23"/>
    <mergeCell ref="EG23:ES23"/>
    <mergeCell ref="A22:BW22"/>
    <mergeCell ref="BX22:CE22"/>
    <mergeCell ref="CF22:CR22"/>
    <mergeCell ref="CT22:DF22"/>
    <mergeCell ref="DG22:DS22"/>
    <mergeCell ref="DT22:EF22"/>
    <mergeCell ref="EG17:ES17"/>
    <mergeCell ref="A21:BW21"/>
    <mergeCell ref="BX21:CE21"/>
    <mergeCell ref="CF21:CR21"/>
    <mergeCell ref="CT21:DF21"/>
    <mergeCell ref="DG21:DS21"/>
    <mergeCell ref="DT21:EF21"/>
    <mergeCell ref="EG21:ES21"/>
    <mergeCell ref="A17:BW17"/>
    <mergeCell ref="BX17:CE17"/>
    <mergeCell ref="CF17:CR17"/>
    <mergeCell ref="CT17:DF17"/>
    <mergeCell ref="DG17:DS17"/>
    <mergeCell ref="DT17:EF17"/>
    <mergeCell ref="A18:BW18"/>
    <mergeCell ref="A19:BW19"/>
    <mergeCell ref="EG15:ES15"/>
    <mergeCell ref="A16:BW16"/>
    <mergeCell ref="BX16:CE16"/>
    <mergeCell ref="CF16:CR16"/>
    <mergeCell ref="CT16:DF16"/>
    <mergeCell ref="DG16:DS16"/>
    <mergeCell ref="DT16:EF16"/>
    <mergeCell ref="EG16:ES16"/>
    <mergeCell ref="A15:BW15"/>
    <mergeCell ref="BX15:CE15"/>
    <mergeCell ref="CF15:CR15"/>
    <mergeCell ref="CT15:DF15"/>
    <mergeCell ref="DG15:DS15"/>
    <mergeCell ref="DT15:EF15"/>
    <mergeCell ref="EG13:ES13"/>
    <mergeCell ref="A14:BW14"/>
    <mergeCell ref="BX14:CE14"/>
    <mergeCell ref="CF14:CR14"/>
    <mergeCell ref="CT14:DF14"/>
    <mergeCell ref="DG14:DS14"/>
    <mergeCell ref="DT14:EF14"/>
    <mergeCell ref="EG14:ES14"/>
    <mergeCell ref="A13:BW13"/>
    <mergeCell ref="BX13:CE13"/>
    <mergeCell ref="CF13:CR13"/>
    <mergeCell ref="CT13:DF13"/>
    <mergeCell ref="DG13:DS13"/>
    <mergeCell ref="DT13:EF13"/>
    <mergeCell ref="EG11:ES11"/>
    <mergeCell ref="A12:BW12"/>
    <mergeCell ref="BX12:CE12"/>
    <mergeCell ref="CF12:CR12"/>
    <mergeCell ref="CT12:DF12"/>
    <mergeCell ref="DG12:DS12"/>
    <mergeCell ref="DT12:EF12"/>
    <mergeCell ref="EG12:ES12"/>
    <mergeCell ref="A11:BW11"/>
    <mergeCell ref="BX11:CE11"/>
    <mergeCell ref="EG8:ES8"/>
    <mergeCell ref="EG9:ES9"/>
    <mergeCell ref="A10:BW10"/>
    <mergeCell ref="BX10:CE10"/>
    <mergeCell ref="CF10:CR10"/>
    <mergeCell ref="CT10:DF10"/>
    <mergeCell ref="DG10:DS10"/>
    <mergeCell ref="DG9:DS9"/>
    <mergeCell ref="DT9:EF9"/>
    <mergeCell ref="EG10:ES10"/>
    <mergeCell ref="DT11:EF11"/>
    <mergeCell ref="DT8:EF8"/>
    <mergeCell ref="DT10:EF10"/>
    <mergeCell ref="CF8:CR8"/>
    <mergeCell ref="CT8:DF8"/>
    <mergeCell ref="DG8:DS8"/>
    <mergeCell ref="CT7:DF7"/>
    <mergeCell ref="A8:BW8"/>
    <mergeCell ref="BX8:CE8"/>
    <mergeCell ref="CF11:CR11"/>
    <mergeCell ref="CT11:DF11"/>
    <mergeCell ref="DG11:DS11"/>
    <mergeCell ref="CT4:ES4"/>
    <mergeCell ref="CT5:DF6"/>
    <mergeCell ref="EG5:ES6"/>
    <mergeCell ref="A9:BW9"/>
    <mergeCell ref="BX9:CE9"/>
    <mergeCell ref="CF9:CR9"/>
    <mergeCell ref="CT9:DF9"/>
    <mergeCell ref="DG5:DS6"/>
    <mergeCell ref="DT5:EF6"/>
    <mergeCell ref="CF7:CR7"/>
    <mergeCell ref="DT7:EF7"/>
    <mergeCell ref="A7:BW7"/>
    <mergeCell ref="BX7:CE7"/>
    <mergeCell ref="DG7:DS7"/>
    <mergeCell ref="EG7:ES7"/>
    <mergeCell ref="A2:ES2"/>
    <mergeCell ref="A4:BW6"/>
    <mergeCell ref="BX4:CE6"/>
    <mergeCell ref="CF4:CR6"/>
    <mergeCell ref="CS4:CS6"/>
  </mergeCells>
  <printOptions/>
  <pageMargins left="0.5905511811023623" right="0.5905511811023623" top="0.5905511811023623" bottom="0.5905511811023623" header="0.1968503937007874" footer="0.1968503937007874"/>
  <pageSetup fitToHeight="3" fitToWidth="1" horizontalDpi="600" verticalDpi="600" orientation="landscape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48" man="1"/>
    <brk id="74" max="14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I102"/>
  <sheetViews>
    <sheetView view="pageBreakPreview" zoomScale="110" zoomScaleSheetLayoutView="110" zoomScalePageLayoutView="0" workbookViewId="0" topLeftCell="A64">
      <selection activeCell="FF17" sqref="FF17"/>
    </sheetView>
  </sheetViews>
  <sheetFormatPr defaultColWidth="0.875" defaultRowHeight="12.75"/>
  <cols>
    <col min="1" max="74" width="0.875" style="1" customWidth="1"/>
    <col min="75" max="75" width="19.625" style="1" customWidth="1"/>
    <col min="76" max="96" width="0.875" style="1" customWidth="1"/>
    <col min="97" max="97" width="8.25390625" style="1" customWidth="1"/>
    <col min="98" max="98" width="5.25390625" style="1" customWidth="1"/>
    <col min="99" max="109" width="0.875" style="1" customWidth="1"/>
    <col min="110" max="110" width="0.875" style="1" hidden="1" customWidth="1"/>
    <col min="111" max="122" width="0.875" style="1" customWidth="1"/>
    <col min="123" max="123" width="2.625" style="1" customWidth="1"/>
    <col min="124" max="148" width="0.875" style="1" customWidth="1"/>
    <col min="149" max="149" width="4.25390625" style="1" customWidth="1"/>
    <col min="150" max="152" width="0" style="1" hidden="1" customWidth="1"/>
    <col min="153" max="153" width="15.25390625" style="1" hidden="1" customWidth="1"/>
    <col min="154" max="154" width="10.625" style="1" hidden="1" customWidth="1"/>
    <col min="155" max="161" width="0.875" style="1" customWidth="1"/>
    <col min="162" max="162" width="10.875" style="1" bestFit="1" customWidth="1"/>
    <col min="163" max="164" width="0.875" style="1" customWidth="1"/>
    <col min="165" max="165" width="9.25390625" style="1" customWidth="1"/>
    <col min="166" max="16384" width="0.875" style="1" customWidth="1"/>
  </cols>
  <sheetData>
    <row r="1" ht="9.75" customHeight="1"/>
    <row r="2" spans="1:149" s="4" customFormat="1" ht="21.75" customHeight="1">
      <c r="A2" s="115" t="s">
        <v>29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</row>
    <row r="3" ht="16.5" customHeight="1"/>
    <row r="4" spans="1:149" ht="11.25" customHeight="1">
      <c r="A4" s="116" t="s">
        <v>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7" t="s">
        <v>1</v>
      </c>
      <c r="BY4" s="117"/>
      <c r="BZ4" s="117"/>
      <c r="CA4" s="117"/>
      <c r="CB4" s="117"/>
      <c r="CC4" s="117"/>
      <c r="CD4" s="117"/>
      <c r="CE4" s="117"/>
      <c r="CF4" s="117" t="s">
        <v>233</v>
      </c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 t="s">
        <v>284</v>
      </c>
      <c r="CT4" s="116" t="s">
        <v>280</v>
      </c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</row>
    <row r="5" spans="1:149" ht="11.2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 t="s">
        <v>234</v>
      </c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 t="s">
        <v>235</v>
      </c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 t="s">
        <v>236</v>
      </c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 t="s">
        <v>237</v>
      </c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</row>
    <row r="6" spans="1:149" ht="63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</row>
    <row r="7" spans="1:149" ht="11.25">
      <c r="A7" s="114" t="s">
        <v>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 t="s">
        <v>5</v>
      </c>
      <c r="BY7" s="114"/>
      <c r="BZ7" s="114"/>
      <c r="CA7" s="114"/>
      <c r="CB7" s="114"/>
      <c r="CC7" s="114"/>
      <c r="CD7" s="114"/>
      <c r="CE7" s="114"/>
      <c r="CF7" s="114" t="s">
        <v>6</v>
      </c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"/>
      <c r="CT7" s="114" t="s">
        <v>7</v>
      </c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 t="s">
        <v>8</v>
      </c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 t="s">
        <v>9</v>
      </c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 t="s">
        <v>10</v>
      </c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</row>
    <row r="8" spans="1:149" s="4" customFormat="1" ht="12.75" customHeight="1">
      <c r="A8" s="77" t="s">
        <v>238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8" t="s">
        <v>30</v>
      </c>
      <c r="BY8" s="78"/>
      <c r="BZ8" s="78"/>
      <c r="CA8" s="78"/>
      <c r="CB8" s="78"/>
      <c r="CC8" s="78"/>
      <c r="CD8" s="78"/>
      <c r="CE8" s="78"/>
      <c r="CF8" s="78" t="s">
        <v>31</v>
      </c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12"/>
      <c r="CT8" s="79">
        <f>DG8+DT8+EG8</f>
        <v>1863757.4700000002</v>
      </c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>
        <v>0</v>
      </c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>
        <v>431059.89</v>
      </c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>
        <v>1432697.58</v>
      </c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</row>
    <row r="9" spans="1:149" ht="12.75" customHeight="1">
      <c r="A9" s="113" t="s">
        <v>239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70" t="s">
        <v>32</v>
      </c>
      <c r="BY9" s="70"/>
      <c r="BZ9" s="70"/>
      <c r="CA9" s="70"/>
      <c r="CB9" s="70"/>
      <c r="CC9" s="70"/>
      <c r="CD9" s="70"/>
      <c r="CE9" s="70"/>
      <c r="CF9" s="70" t="s">
        <v>31</v>
      </c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8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</row>
    <row r="10" spans="1:153" s="4" customFormat="1" ht="10.5">
      <c r="A10" s="77" t="s">
        <v>33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8" t="s">
        <v>34</v>
      </c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12"/>
      <c r="CT10" s="79">
        <f>DG10+DT10+EG10</f>
        <v>45578935.94</v>
      </c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>
        <f>DG16+DG23+DG26</f>
        <v>16882527.51</v>
      </c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>
        <f>DT16+DT23+DT26+DT33</f>
        <v>3715000</v>
      </c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>
        <f>EG11+EG16+EG23+EG94+EG36</f>
        <v>24981408.43</v>
      </c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W10" s="9"/>
    </row>
    <row r="11" spans="1:162" s="4" customFormat="1" ht="22.5" customHeight="1">
      <c r="A11" s="95" t="s">
        <v>35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78" t="s">
        <v>36</v>
      </c>
      <c r="BY11" s="78"/>
      <c r="BZ11" s="78"/>
      <c r="CA11" s="78"/>
      <c r="CB11" s="78"/>
      <c r="CC11" s="78"/>
      <c r="CD11" s="78"/>
      <c r="CE11" s="78"/>
      <c r="CF11" s="78" t="s">
        <v>37</v>
      </c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12"/>
      <c r="CT11" s="79">
        <f>EG11</f>
        <v>1430000</v>
      </c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>
        <v>0</v>
      </c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>
        <v>0</v>
      </c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>
        <f>EG13+EG14+EG15</f>
        <v>1430000</v>
      </c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W11" s="9"/>
      <c r="EX11" s="9"/>
      <c r="FF11" s="9">
        <f>EG8+EG10-EG40</f>
        <v>0</v>
      </c>
    </row>
    <row r="12" spans="1:149" ht="11.25">
      <c r="A12" s="69" t="s">
        <v>38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70" t="s">
        <v>39</v>
      </c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8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</row>
    <row r="13" spans="1:149" s="6" customFormat="1" ht="11.25">
      <c r="A13" s="69" t="s">
        <v>256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70" t="s">
        <v>39</v>
      </c>
      <c r="BY13" s="70"/>
      <c r="BZ13" s="70"/>
      <c r="CA13" s="70"/>
      <c r="CB13" s="70"/>
      <c r="CC13" s="70"/>
      <c r="CD13" s="70"/>
      <c r="CE13" s="70"/>
      <c r="CF13" s="70" t="s">
        <v>37</v>
      </c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8" t="s">
        <v>259</v>
      </c>
      <c r="CT13" s="80">
        <f>EG13</f>
        <v>1380000</v>
      </c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>
        <v>0</v>
      </c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>
        <v>0</v>
      </c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>
        <v>1380000</v>
      </c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</row>
    <row r="14" spans="1:149" s="6" customFormat="1" ht="11.25">
      <c r="A14" s="69" t="s">
        <v>257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70" t="s">
        <v>39</v>
      </c>
      <c r="BY14" s="70"/>
      <c r="BZ14" s="70"/>
      <c r="CA14" s="70"/>
      <c r="CB14" s="70"/>
      <c r="CC14" s="70"/>
      <c r="CD14" s="70"/>
      <c r="CE14" s="70"/>
      <c r="CF14" s="70" t="s">
        <v>37</v>
      </c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8" t="s">
        <v>260</v>
      </c>
      <c r="CT14" s="80">
        <f>EG14</f>
        <v>50000</v>
      </c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>
        <v>0</v>
      </c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>
        <v>0</v>
      </c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>
        <v>50000</v>
      </c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</row>
    <row r="15" spans="1:149" s="6" customFormat="1" ht="11.25">
      <c r="A15" s="69" t="s">
        <v>258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70" t="s">
        <v>39</v>
      </c>
      <c r="BY15" s="70"/>
      <c r="BZ15" s="70"/>
      <c r="CA15" s="70"/>
      <c r="CB15" s="70"/>
      <c r="CC15" s="70"/>
      <c r="CD15" s="70"/>
      <c r="CE15" s="70"/>
      <c r="CF15" s="70" t="s">
        <v>37</v>
      </c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8" t="s">
        <v>261</v>
      </c>
      <c r="CT15" s="80">
        <f>EG15</f>
        <v>0</v>
      </c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>
        <v>0</v>
      </c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>
        <v>0</v>
      </c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>
        <v>0</v>
      </c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</row>
    <row r="16" spans="1:149" s="4" customFormat="1" ht="10.5" customHeight="1">
      <c r="A16" s="95" t="s">
        <v>40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78" t="s">
        <v>41</v>
      </c>
      <c r="BY16" s="78"/>
      <c r="BZ16" s="78"/>
      <c r="CA16" s="78"/>
      <c r="CB16" s="78"/>
      <c r="CC16" s="78"/>
      <c r="CD16" s="78"/>
      <c r="CE16" s="78"/>
      <c r="CF16" s="78" t="s">
        <v>42</v>
      </c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12"/>
      <c r="CT16" s="79">
        <f>DG16+EG16</f>
        <v>40430435.94</v>
      </c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>
        <f>DG17</f>
        <v>16882527.51</v>
      </c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>
        <v>0</v>
      </c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>
        <f>EG21+EG22</f>
        <v>23547908.43</v>
      </c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</row>
    <row r="17" spans="1:149" s="6" customFormat="1" ht="33.75" customHeight="1">
      <c r="A17" s="81" t="s">
        <v>338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70" t="s">
        <v>43</v>
      </c>
      <c r="BY17" s="70"/>
      <c r="BZ17" s="70"/>
      <c r="CA17" s="70"/>
      <c r="CB17" s="70"/>
      <c r="CC17" s="70"/>
      <c r="CD17" s="70"/>
      <c r="CE17" s="70"/>
      <c r="CF17" s="70" t="s">
        <v>42</v>
      </c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8" t="s">
        <v>79</v>
      </c>
      <c r="CT17" s="80">
        <f>DG17</f>
        <v>16882527.51</v>
      </c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>
        <f>DG18+DG19+DG20</f>
        <v>16882527.51</v>
      </c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>
        <v>0</v>
      </c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>
        <v>0</v>
      </c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</row>
    <row r="18" spans="1:149" s="6" customFormat="1" ht="22.5" customHeight="1">
      <c r="A18" s="81" t="s">
        <v>337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70"/>
      <c r="BY18" s="70"/>
      <c r="BZ18" s="70"/>
      <c r="CA18" s="70"/>
      <c r="CB18" s="70"/>
      <c r="CC18" s="70"/>
      <c r="CD18" s="70"/>
      <c r="CE18" s="70"/>
      <c r="CF18" s="70" t="s">
        <v>42</v>
      </c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8" t="s">
        <v>79</v>
      </c>
      <c r="CT18" s="80">
        <f>DG18</f>
        <v>8676438.06</v>
      </c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>
        <v>8676438.06</v>
      </c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>
        <v>0</v>
      </c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>
        <v>0</v>
      </c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</row>
    <row r="19" spans="1:149" s="6" customFormat="1" ht="17.25" customHeight="1">
      <c r="A19" s="81" t="s">
        <v>339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70"/>
      <c r="BY19" s="70"/>
      <c r="BZ19" s="70"/>
      <c r="CA19" s="70"/>
      <c r="CB19" s="70"/>
      <c r="CC19" s="70"/>
      <c r="CD19" s="70"/>
      <c r="CE19" s="70"/>
      <c r="CF19" s="70" t="s">
        <v>42</v>
      </c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8" t="s">
        <v>79</v>
      </c>
      <c r="CT19" s="80">
        <f>DG19</f>
        <v>2244819.65</v>
      </c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>
        <v>2244819.65</v>
      </c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>
        <v>0</v>
      </c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>
        <v>0</v>
      </c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</row>
    <row r="20" spans="1:149" s="6" customFormat="1" ht="17.25" customHeight="1">
      <c r="A20" s="81" t="s">
        <v>340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70"/>
      <c r="BY20" s="70"/>
      <c r="BZ20" s="70"/>
      <c r="CA20" s="70"/>
      <c r="CB20" s="70"/>
      <c r="CC20" s="70"/>
      <c r="CD20" s="70"/>
      <c r="CE20" s="70"/>
      <c r="CF20" s="70" t="s">
        <v>42</v>
      </c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8" t="s">
        <v>79</v>
      </c>
      <c r="CT20" s="80">
        <f>DG20</f>
        <v>5961269.8</v>
      </c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>
        <v>5961269.8</v>
      </c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>
        <v>0</v>
      </c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>
        <v>0</v>
      </c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</row>
    <row r="21" spans="1:149" s="6" customFormat="1" ht="10.5" customHeight="1">
      <c r="A21" s="82" t="s">
        <v>262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70"/>
      <c r="BY21" s="70"/>
      <c r="BZ21" s="70"/>
      <c r="CA21" s="70"/>
      <c r="CB21" s="70"/>
      <c r="CC21" s="70"/>
      <c r="CD21" s="70"/>
      <c r="CE21" s="70"/>
      <c r="CF21" s="70" t="s">
        <v>42</v>
      </c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8" t="s">
        <v>79</v>
      </c>
      <c r="CT21" s="80">
        <f>EG21</f>
        <v>23170700.96</v>
      </c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>
        <v>0</v>
      </c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>
        <v>0</v>
      </c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>
        <v>23170700.96</v>
      </c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</row>
    <row r="22" spans="1:149" s="6" customFormat="1" ht="10.5" customHeight="1">
      <c r="A22" s="82" t="s">
        <v>264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70"/>
      <c r="BY22" s="70"/>
      <c r="BZ22" s="70"/>
      <c r="CA22" s="70"/>
      <c r="CB22" s="70"/>
      <c r="CC22" s="70"/>
      <c r="CD22" s="70"/>
      <c r="CE22" s="70"/>
      <c r="CF22" s="70" t="s">
        <v>42</v>
      </c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8" t="s">
        <v>263</v>
      </c>
      <c r="CT22" s="80">
        <f>EG22</f>
        <v>377207.47</v>
      </c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>
        <v>0</v>
      </c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>
        <v>0</v>
      </c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>
        <v>377207.47</v>
      </c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</row>
    <row r="23" spans="1:149" s="4" customFormat="1" ht="10.5" customHeight="1">
      <c r="A23" s="95" t="s">
        <v>44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78" t="s">
        <v>45</v>
      </c>
      <c r="BY23" s="78"/>
      <c r="BZ23" s="78"/>
      <c r="CA23" s="78"/>
      <c r="CB23" s="78"/>
      <c r="CC23" s="78"/>
      <c r="CD23" s="78"/>
      <c r="CE23" s="78"/>
      <c r="CF23" s="78" t="s">
        <v>46</v>
      </c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12"/>
      <c r="CT23" s="79">
        <f>EG23</f>
        <v>3500</v>
      </c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>
        <v>0</v>
      </c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>
        <v>0</v>
      </c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>
        <v>3500</v>
      </c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</row>
    <row r="24" spans="1:149" ht="15.75" customHeight="1">
      <c r="A24" s="69" t="s">
        <v>38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70" t="s">
        <v>47</v>
      </c>
      <c r="BY24" s="70"/>
      <c r="BZ24" s="70"/>
      <c r="CA24" s="70"/>
      <c r="CB24" s="70"/>
      <c r="CC24" s="70"/>
      <c r="CD24" s="70"/>
      <c r="CE24" s="70"/>
      <c r="CF24" s="70" t="s">
        <v>46</v>
      </c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108" t="s">
        <v>285</v>
      </c>
      <c r="CT24" s="80">
        <f>EG24</f>
        <v>3500</v>
      </c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>
        <v>0</v>
      </c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>
        <v>0</v>
      </c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>
        <v>3500</v>
      </c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</row>
    <row r="25" spans="1:149" s="6" customFormat="1" ht="15.75" customHeight="1">
      <c r="A25" s="68" t="s">
        <v>304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109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</row>
    <row r="26" spans="1:149" s="4" customFormat="1" ht="10.5" customHeight="1">
      <c r="A26" s="95" t="s">
        <v>48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78" t="s">
        <v>49</v>
      </c>
      <c r="BY26" s="78"/>
      <c r="BZ26" s="78"/>
      <c r="CA26" s="78"/>
      <c r="CB26" s="78"/>
      <c r="CC26" s="78"/>
      <c r="CD26" s="78"/>
      <c r="CE26" s="78"/>
      <c r="CF26" s="78" t="s">
        <v>50</v>
      </c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12"/>
      <c r="CT26" s="79">
        <f>DT26</f>
        <v>3715000</v>
      </c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>
        <v>0</v>
      </c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>
        <f>DT29+DT30+DT31+DT32</f>
        <v>3715000</v>
      </c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>
        <v>0</v>
      </c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</row>
    <row r="27" spans="1:149" ht="10.5" customHeight="1">
      <c r="A27" s="82" t="s">
        <v>38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8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</row>
    <row r="28" spans="1:149" ht="18" customHeight="1">
      <c r="A28" s="81" t="s">
        <v>265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8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</row>
    <row r="29" spans="1:149" s="40" customFormat="1" ht="18" customHeight="1">
      <c r="A29" s="85" t="s">
        <v>348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110" t="s">
        <v>311</v>
      </c>
      <c r="BY29" s="111"/>
      <c r="BZ29" s="111"/>
      <c r="CA29" s="111"/>
      <c r="CB29" s="111"/>
      <c r="CC29" s="111"/>
      <c r="CD29" s="111"/>
      <c r="CE29" s="112"/>
      <c r="CF29" s="86" t="s">
        <v>50</v>
      </c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42" t="s">
        <v>286</v>
      </c>
      <c r="CT29" s="87">
        <f aca="true" t="shared" si="0" ref="CT29:CT34">DT29</f>
        <v>3000000</v>
      </c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>
        <v>0</v>
      </c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>
        <v>3000000</v>
      </c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>
        <v>0</v>
      </c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</row>
    <row r="30" spans="1:149" s="40" customFormat="1" ht="15" customHeight="1">
      <c r="A30" s="85" t="s">
        <v>349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110" t="s">
        <v>312</v>
      </c>
      <c r="BY30" s="111"/>
      <c r="BZ30" s="111"/>
      <c r="CA30" s="111"/>
      <c r="CB30" s="111"/>
      <c r="CC30" s="111"/>
      <c r="CD30" s="111"/>
      <c r="CE30" s="112"/>
      <c r="CF30" s="86" t="s">
        <v>50</v>
      </c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42" t="s">
        <v>286</v>
      </c>
      <c r="CT30" s="87">
        <f t="shared" si="0"/>
        <v>225000</v>
      </c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>
        <v>0</v>
      </c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>
        <v>225000</v>
      </c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>
        <v>0</v>
      </c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</row>
    <row r="31" spans="1:162" s="40" customFormat="1" ht="25.5" customHeight="1">
      <c r="A31" s="85" t="s">
        <v>350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6" t="s">
        <v>313</v>
      </c>
      <c r="BY31" s="86"/>
      <c r="BZ31" s="86"/>
      <c r="CA31" s="86"/>
      <c r="CB31" s="86"/>
      <c r="CC31" s="86"/>
      <c r="CD31" s="86"/>
      <c r="CE31" s="86"/>
      <c r="CF31" s="86" t="s">
        <v>50</v>
      </c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42" t="s">
        <v>286</v>
      </c>
      <c r="CT31" s="87">
        <f t="shared" si="0"/>
        <v>215000</v>
      </c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>
        <v>0</v>
      </c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>
        <v>215000</v>
      </c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>
        <v>0</v>
      </c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FF31" s="41"/>
    </row>
    <row r="32" spans="1:149" s="40" customFormat="1" ht="21" customHeight="1">
      <c r="A32" s="85" t="s">
        <v>349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6" t="s">
        <v>316</v>
      </c>
      <c r="BY32" s="86"/>
      <c r="BZ32" s="86"/>
      <c r="CA32" s="86"/>
      <c r="CB32" s="86"/>
      <c r="CC32" s="86"/>
      <c r="CD32" s="86"/>
      <c r="CE32" s="86"/>
      <c r="CF32" s="86" t="s">
        <v>50</v>
      </c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42" t="s">
        <v>320</v>
      </c>
      <c r="CT32" s="87">
        <f t="shared" si="0"/>
        <v>275000</v>
      </c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>
        <v>0</v>
      </c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>
        <v>275000</v>
      </c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>
        <v>0</v>
      </c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</row>
    <row r="33" spans="1:149" s="4" customFormat="1" ht="13.5" customHeight="1">
      <c r="A33" s="95" t="s">
        <v>51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78" t="s">
        <v>52</v>
      </c>
      <c r="BY33" s="78"/>
      <c r="BZ33" s="78"/>
      <c r="CA33" s="78"/>
      <c r="CB33" s="78"/>
      <c r="CC33" s="78"/>
      <c r="CD33" s="78"/>
      <c r="CE33" s="78"/>
      <c r="CF33" s="78" t="s">
        <v>50</v>
      </c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12"/>
      <c r="CT33" s="79">
        <f t="shared" si="0"/>
        <v>0</v>
      </c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>
        <v>0</v>
      </c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>
        <f>DT34</f>
        <v>0</v>
      </c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>
        <v>0</v>
      </c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</row>
    <row r="34" spans="1:149" ht="10.5" customHeight="1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70" t="s">
        <v>54</v>
      </c>
      <c r="BY34" s="70"/>
      <c r="BZ34" s="70"/>
      <c r="CA34" s="70"/>
      <c r="CB34" s="70"/>
      <c r="CC34" s="70"/>
      <c r="CD34" s="70"/>
      <c r="CE34" s="70"/>
      <c r="CF34" s="70" t="s">
        <v>50</v>
      </c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108"/>
      <c r="CT34" s="80">
        <f t="shared" si="0"/>
        <v>0</v>
      </c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>
        <v>0</v>
      </c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>
        <v>0</v>
      </c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>
        <v>0</v>
      </c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</row>
    <row r="35" spans="1:149" ht="9" customHeight="1">
      <c r="A35" s="82" t="s">
        <v>53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109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</row>
    <row r="36" spans="1:149" s="4" customFormat="1" ht="15.75" customHeight="1">
      <c r="A36" s="95" t="s">
        <v>55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78" t="s">
        <v>56</v>
      </c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12"/>
      <c r="CT36" s="79">
        <v>0</v>
      </c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>
        <v>0</v>
      </c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>
        <v>0</v>
      </c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>
        <f>EG38</f>
        <v>0</v>
      </c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</row>
    <row r="37" spans="1:149" ht="12" customHeight="1">
      <c r="A37" s="82" t="s">
        <v>38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14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</row>
    <row r="38" spans="1:149" ht="12" customHeight="1">
      <c r="A38" s="103" t="s">
        <v>240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70" t="s">
        <v>57</v>
      </c>
      <c r="BY38" s="70"/>
      <c r="BZ38" s="70"/>
      <c r="CA38" s="70"/>
      <c r="CB38" s="70"/>
      <c r="CC38" s="70"/>
      <c r="CD38" s="70"/>
      <c r="CE38" s="70"/>
      <c r="CF38" s="70" t="s">
        <v>31</v>
      </c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8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>
        <f>EG39</f>
        <v>0</v>
      </c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</row>
    <row r="39" spans="1:153" s="39" customFormat="1" ht="11.25" customHeight="1">
      <c r="A39" s="105" t="s">
        <v>58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7" t="s">
        <v>59</v>
      </c>
      <c r="BY39" s="107"/>
      <c r="BZ39" s="107"/>
      <c r="CA39" s="107"/>
      <c r="CB39" s="107"/>
      <c r="CC39" s="107"/>
      <c r="CD39" s="107"/>
      <c r="CE39" s="107"/>
      <c r="CF39" s="107" t="s">
        <v>118</v>
      </c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38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>
        <v>0</v>
      </c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W39" s="39" t="s">
        <v>319</v>
      </c>
    </row>
    <row r="40" spans="1:165" s="4" customFormat="1" ht="18" customHeight="1">
      <c r="A40" s="77" t="s">
        <v>60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8" t="s">
        <v>61</v>
      </c>
      <c r="BY40" s="78"/>
      <c r="BZ40" s="78"/>
      <c r="CA40" s="78"/>
      <c r="CB40" s="78"/>
      <c r="CC40" s="78"/>
      <c r="CD40" s="78"/>
      <c r="CE40" s="78"/>
      <c r="CF40" s="78" t="s">
        <v>31</v>
      </c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12"/>
      <c r="CT40" s="79">
        <f>CT41+CT55+CT61+CT71+CT98</f>
        <v>47442693.41</v>
      </c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>
        <f>DG41+DG55+DG61+DG71</f>
        <v>16882527.51</v>
      </c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>
        <f>DT41+DT55+DT61+DT71</f>
        <v>4146059.89</v>
      </c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>
        <f>EG41+EG55+EG61+EG71+EG98</f>
        <v>26414106.009999998</v>
      </c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W40" s="9">
        <f>EG10-EG40</f>
        <v>-1432697.5799999982</v>
      </c>
      <c r="EX40" s="9">
        <f>EG10-EG40+EG8</f>
        <v>1.862645149230957E-09</v>
      </c>
      <c r="FF40" s="9">
        <f>DG10-DG40</f>
        <v>0</v>
      </c>
      <c r="FI40" s="9">
        <f>DT10-DT40</f>
        <v>-431059.89000000013</v>
      </c>
    </row>
    <row r="41" spans="1:162" s="4" customFormat="1" ht="26.25" customHeight="1">
      <c r="A41" s="100" t="s">
        <v>62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78" t="s">
        <v>63</v>
      </c>
      <c r="BY41" s="78"/>
      <c r="BZ41" s="78"/>
      <c r="CA41" s="78"/>
      <c r="CB41" s="78"/>
      <c r="CC41" s="78"/>
      <c r="CD41" s="78"/>
      <c r="CE41" s="78"/>
      <c r="CF41" s="78" t="s">
        <v>31</v>
      </c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12"/>
      <c r="CT41" s="79">
        <f aca="true" t="shared" si="1" ref="CT41:CT47">DG41+DT41+EG41</f>
        <v>35103344.019999996</v>
      </c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>
        <f>DG42+DG45+DG48+DG49</f>
        <v>13721355.370000001</v>
      </c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>
        <f>DT42+DT45+DT48+DT49</f>
        <v>215000</v>
      </c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>
        <f>EG42+EG45+EG48+EG49</f>
        <v>21166988.65</v>
      </c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W41" s="9">
        <f>EG8+EG10-EG40</f>
        <v>0</v>
      </c>
      <c r="FF41" s="9">
        <f>EG8+EG10-EG40</f>
        <v>0</v>
      </c>
    </row>
    <row r="42" spans="1:165" s="6" customFormat="1" ht="15" customHeight="1">
      <c r="A42" s="97" t="s">
        <v>305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9"/>
      <c r="BX42" s="70" t="s">
        <v>64</v>
      </c>
      <c r="BY42" s="70"/>
      <c r="BZ42" s="70"/>
      <c r="CA42" s="70"/>
      <c r="CB42" s="70"/>
      <c r="CC42" s="70"/>
      <c r="CD42" s="70"/>
      <c r="CE42" s="70"/>
      <c r="CF42" s="70" t="s">
        <v>65</v>
      </c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8" t="s">
        <v>31</v>
      </c>
      <c r="CT42" s="80">
        <f t="shared" si="1"/>
        <v>26695580.98</v>
      </c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>
        <f>DG43+DG44</f>
        <v>10538675.4</v>
      </c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>
        <f>DT43+DT44</f>
        <v>0</v>
      </c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>
        <f>EG43+EG44</f>
        <v>16156905.58</v>
      </c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FI42" s="19"/>
    </row>
    <row r="43" spans="1:154" ht="15.75" customHeight="1">
      <c r="A43" s="81" t="s">
        <v>291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70" t="s">
        <v>67</v>
      </c>
      <c r="BY43" s="70"/>
      <c r="BZ43" s="70"/>
      <c r="CA43" s="70"/>
      <c r="CB43" s="70"/>
      <c r="CC43" s="70"/>
      <c r="CD43" s="70"/>
      <c r="CE43" s="70"/>
      <c r="CF43" s="70" t="s">
        <v>65</v>
      </c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8" t="s">
        <v>287</v>
      </c>
      <c r="CT43" s="80">
        <f t="shared" si="1"/>
        <v>26695580.98</v>
      </c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>
        <v>10538675.4</v>
      </c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>
        <v>0</v>
      </c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>
        <v>16156905.58</v>
      </c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W43" s="18"/>
      <c r="EX43" s="18">
        <f>DG10-DG40</f>
        <v>0</v>
      </c>
    </row>
    <row r="44" spans="1:149" ht="10.5" customHeight="1">
      <c r="A44" s="81" t="s">
        <v>292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70" t="s">
        <v>67</v>
      </c>
      <c r="BY44" s="70"/>
      <c r="BZ44" s="70"/>
      <c r="CA44" s="70"/>
      <c r="CB44" s="70"/>
      <c r="CC44" s="70"/>
      <c r="CD44" s="70"/>
      <c r="CE44" s="70"/>
      <c r="CF44" s="70" t="s">
        <v>65</v>
      </c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8" t="s">
        <v>289</v>
      </c>
      <c r="CT44" s="80">
        <f t="shared" si="1"/>
        <v>0</v>
      </c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>
        <v>0</v>
      </c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>
        <v>0</v>
      </c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>
        <v>0</v>
      </c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</row>
    <row r="45" spans="1:162" s="6" customFormat="1" ht="10.5" customHeight="1">
      <c r="A45" s="81" t="s">
        <v>66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70" t="s">
        <v>67</v>
      </c>
      <c r="BY45" s="70"/>
      <c r="BZ45" s="70"/>
      <c r="CA45" s="70"/>
      <c r="CB45" s="70"/>
      <c r="CC45" s="70"/>
      <c r="CD45" s="70"/>
      <c r="CE45" s="70"/>
      <c r="CF45" s="70" t="s">
        <v>68</v>
      </c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8" t="s">
        <v>31</v>
      </c>
      <c r="CT45" s="80">
        <f t="shared" si="1"/>
        <v>215000</v>
      </c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>
        <v>0</v>
      </c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>
        <v>215000</v>
      </c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>
        <f>EG46+EG47</f>
        <v>0</v>
      </c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FF45" s="19">
        <f>EG8+EG10-EG40</f>
        <v>0</v>
      </c>
    </row>
    <row r="46" spans="1:154" ht="10.5" customHeight="1">
      <c r="A46" s="81" t="s">
        <v>266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70" t="s">
        <v>31</v>
      </c>
      <c r="BY46" s="70"/>
      <c r="BZ46" s="70"/>
      <c r="CA46" s="70"/>
      <c r="CB46" s="70"/>
      <c r="CC46" s="70"/>
      <c r="CD46" s="70"/>
      <c r="CE46" s="70"/>
      <c r="CF46" s="70" t="s">
        <v>68</v>
      </c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8" t="s">
        <v>288</v>
      </c>
      <c r="CT46" s="80">
        <f t="shared" si="1"/>
        <v>215000</v>
      </c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>
        <v>0</v>
      </c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>
        <v>215000</v>
      </c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>
        <v>0</v>
      </c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X46" s="18">
        <f>DG40-DG10</f>
        <v>0</v>
      </c>
    </row>
    <row r="47" spans="1:153" ht="10.5" customHeight="1">
      <c r="A47" s="81" t="s">
        <v>293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70" t="s">
        <v>31</v>
      </c>
      <c r="BY47" s="70"/>
      <c r="BZ47" s="70"/>
      <c r="CA47" s="70"/>
      <c r="CB47" s="70"/>
      <c r="CC47" s="70"/>
      <c r="CD47" s="70"/>
      <c r="CE47" s="70"/>
      <c r="CF47" s="70" t="s">
        <v>68</v>
      </c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8" t="s">
        <v>277</v>
      </c>
      <c r="CT47" s="80">
        <f t="shared" si="1"/>
        <v>0</v>
      </c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>
        <v>0</v>
      </c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>
        <v>0</v>
      </c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>
        <v>0</v>
      </c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W47" s="18"/>
    </row>
    <row r="48" spans="1:153" s="6" customFormat="1" ht="13.5" customHeight="1">
      <c r="A48" s="81" t="s">
        <v>69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70" t="s">
        <v>70</v>
      </c>
      <c r="BY48" s="70"/>
      <c r="BZ48" s="70"/>
      <c r="CA48" s="70"/>
      <c r="CB48" s="70"/>
      <c r="CC48" s="70"/>
      <c r="CD48" s="70"/>
      <c r="CE48" s="70"/>
      <c r="CF48" s="70" t="s">
        <v>71</v>
      </c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8" t="s">
        <v>277</v>
      </c>
      <c r="CT48" s="80">
        <f>DG48+DT48+EG48</f>
        <v>0</v>
      </c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>
        <v>0</v>
      </c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>
        <v>0</v>
      </c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>
        <v>0</v>
      </c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W48" s="19"/>
    </row>
    <row r="49" spans="1:149" s="6" customFormat="1" ht="22.5" customHeight="1">
      <c r="A49" s="81" t="s">
        <v>72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70" t="s">
        <v>73</v>
      </c>
      <c r="BY49" s="70"/>
      <c r="BZ49" s="70"/>
      <c r="CA49" s="70"/>
      <c r="CB49" s="70"/>
      <c r="CC49" s="70"/>
      <c r="CD49" s="70"/>
      <c r="CE49" s="70"/>
      <c r="CF49" s="70" t="s">
        <v>74</v>
      </c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8" t="s">
        <v>31</v>
      </c>
      <c r="CT49" s="80">
        <f>DG49+DT49+EG49</f>
        <v>8192763.040000001</v>
      </c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>
        <f>DG50</f>
        <v>3182679.97</v>
      </c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>
        <f>DT50</f>
        <v>0</v>
      </c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>
        <f>EG50</f>
        <v>5010083.07</v>
      </c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</row>
    <row r="50" spans="1:153" ht="22.5" customHeight="1">
      <c r="A50" s="83" t="s">
        <v>75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70" t="s">
        <v>76</v>
      </c>
      <c r="BY50" s="70"/>
      <c r="BZ50" s="70"/>
      <c r="CA50" s="70"/>
      <c r="CB50" s="70"/>
      <c r="CC50" s="70"/>
      <c r="CD50" s="70"/>
      <c r="CE50" s="70"/>
      <c r="CF50" s="70" t="s">
        <v>74</v>
      </c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8" t="s">
        <v>290</v>
      </c>
      <c r="CT50" s="80">
        <f>DG50+DT50+EG50</f>
        <v>8192763.040000001</v>
      </c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>
        <v>3182679.97</v>
      </c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>
        <v>0</v>
      </c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>
        <v>5010083.07</v>
      </c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W50" s="18"/>
    </row>
    <row r="51" spans="1:149" ht="12.75" customHeight="1">
      <c r="A51" s="83" t="s">
        <v>77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70" t="s">
        <v>78</v>
      </c>
      <c r="BY51" s="70"/>
      <c r="BZ51" s="70"/>
      <c r="CA51" s="70"/>
      <c r="CB51" s="70"/>
      <c r="CC51" s="70"/>
      <c r="CD51" s="70"/>
      <c r="CE51" s="70"/>
      <c r="CF51" s="70" t="s">
        <v>74</v>
      </c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8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</row>
    <row r="52" spans="1:149" ht="21" customHeight="1">
      <c r="A52" s="81" t="s">
        <v>80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70" t="s">
        <v>81</v>
      </c>
      <c r="BY52" s="70"/>
      <c r="BZ52" s="70"/>
      <c r="CA52" s="70"/>
      <c r="CB52" s="70"/>
      <c r="CC52" s="70"/>
      <c r="CD52" s="70"/>
      <c r="CE52" s="70"/>
      <c r="CF52" s="70" t="s">
        <v>82</v>
      </c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8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</row>
    <row r="53" spans="1:149" ht="21.75" customHeight="1">
      <c r="A53" s="83" t="s">
        <v>83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70" t="s">
        <v>84</v>
      </c>
      <c r="BY53" s="70"/>
      <c r="BZ53" s="70"/>
      <c r="CA53" s="70"/>
      <c r="CB53" s="70"/>
      <c r="CC53" s="70"/>
      <c r="CD53" s="70"/>
      <c r="CE53" s="70"/>
      <c r="CF53" s="70" t="s">
        <v>82</v>
      </c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8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</row>
    <row r="54" spans="1:149" ht="10.5" customHeight="1">
      <c r="A54" s="83" t="s">
        <v>85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70" t="s">
        <v>86</v>
      </c>
      <c r="BY54" s="70"/>
      <c r="BZ54" s="70"/>
      <c r="CA54" s="70"/>
      <c r="CB54" s="70"/>
      <c r="CC54" s="70"/>
      <c r="CD54" s="70"/>
      <c r="CE54" s="70"/>
      <c r="CF54" s="70" t="s">
        <v>82</v>
      </c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8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</row>
    <row r="55" spans="1:150" s="7" customFormat="1" ht="21" customHeight="1">
      <c r="A55" s="95" t="s">
        <v>87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78" t="s">
        <v>88</v>
      </c>
      <c r="BY55" s="78"/>
      <c r="BZ55" s="78"/>
      <c r="CA55" s="78"/>
      <c r="CB55" s="78"/>
      <c r="CC55" s="78"/>
      <c r="CD55" s="78"/>
      <c r="CE55" s="78"/>
      <c r="CF55" s="78" t="s">
        <v>89</v>
      </c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12"/>
      <c r="CT55" s="79">
        <f>DG55+DT55+EG55</f>
        <v>115500</v>
      </c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>
        <f>DG56</f>
        <v>115500</v>
      </c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>
        <v>0</v>
      </c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>
        <f>EG56</f>
        <v>0</v>
      </c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4"/>
    </row>
    <row r="56" spans="1:150" s="5" customFormat="1" ht="21.75" customHeight="1">
      <c r="A56" s="81" t="s">
        <v>90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70" t="s">
        <v>91</v>
      </c>
      <c r="BY56" s="70"/>
      <c r="BZ56" s="70"/>
      <c r="CA56" s="70"/>
      <c r="CB56" s="70"/>
      <c r="CC56" s="70"/>
      <c r="CD56" s="70"/>
      <c r="CE56" s="70"/>
      <c r="CF56" s="70" t="s">
        <v>92</v>
      </c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8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>
        <f>DG57</f>
        <v>115500</v>
      </c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>
        <f>EG57</f>
        <v>0</v>
      </c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1"/>
    </row>
    <row r="57" spans="1:150" s="5" customFormat="1" ht="27.75" customHeight="1">
      <c r="A57" s="83" t="s">
        <v>93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70" t="s">
        <v>94</v>
      </c>
      <c r="BY57" s="70"/>
      <c r="BZ57" s="70"/>
      <c r="CA57" s="70"/>
      <c r="CB57" s="70"/>
      <c r="CC57" s="70"/>
      <c r="CD57" s="70"/>
      <c r="CE57" s="70"/>
      <c r="CF57" s="70" t="s">
        <v>95</v>
      </c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8" t="s">
        <v>289</v>
      </c>
      <c r="CT57" s="80">
        <f>DG57+DT57+EG57</f>
        <v>115500</v>
      </c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>
        <v>115500</v>
      </c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>
        <v>0</v>
      </c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>
        <v>0</v>
      </c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1"/>
    </row>
    <row r="58" spans="1:149" ht="10.5" customHeight="1">
      <c r="A58" s="83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8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</row>
    <row r="59" spans="1:149" ht="21.75" customHeight="1">
      <c r="A59" s="81" t="s">
        <v>96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70" t="s">
        <v>97</v>
      </c>
      <c r="BY59" s="70"/>
      <c r="BZ59" s="70"/>
      <c r="CA59" s="70"/>
      <c r="CB59" s="70"/>
      <c r="CC59" s="70"/>
      <c r="CD59" s="70"/>
      <c r="CE59" s="70"/>
      <c r="CF59" s="70" t="s">
        <v>98</v>
      </c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8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</row>
    <row r="60" spans="1:150" s="5" customFormat="1" ht="22.5" customHeight="1">
      <c r="A60" s="81" t="s">
        <v>99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70" t="s">
        <v>100</v>
      </c>
      <c r="BY60" s="70"/>
      <c r="BZ60" s="70"/>
      <c r="CA60" s="70"/>
      <c r="CB60" s="70"/>
      <c r="CC60" s="70"/>
      <c r="CD60" s="70"/>
      <c r="CE60" s="70"/>
      <c r="CF60" s="70" t="s">
        <v>101</v>
      </c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8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1"/>
    </row>
    <row r="61" spans="1:149" s="4" customFormat="1" ht="10.5" customHeight="1">
      <c r="A61" s="95" t="s">
        <v>102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78" t="s">
        <v>103</v>
      </c>
      <c r="BY61" s="78"/>
      <c r="BZ61" s="78"/>
      <c r="CA61" s="78"/>
      <c r="CB61" s="78"/>
      <c r="CC61" s="78"/>
      <c r="CD61" s="78"/>
      <c r="CE61" s="78"/>
      <c r="CF61" s="78" t="s">
        <v>104</v>
      </c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12"/>
      <c r="CT61" s="79">
        <f>DG61+DT61+EG61</f>
        <v>504665</v>
      </c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>
        <f>DG62</f>
        <v>504665</v>
      </c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>
        <v>0</v>
      </c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>
        <f>EG62+EG63+EG64</f>
        <v>0</v>
      </c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</row>
    <row r="62" spans="1:149" ht="30.75" customHeight="1">
      <c r="A62" s="81" t="s">
        <v>105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70" t="s">
        <v>106</v>
      </c>
      <c r="BY62" s="70"/>
      <c r="BZ62" s="70"/>
      <c r="CA62" s="70"/>
      <c r="CB62" s="70"/>
      <c r="CC62" s="70"/>
      <c r="CD62" s="70"/>
      <c r="CE62" s="70"/>
      <c r="CF62" s="70" t="s">
        <v>107</v>
      </c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8" t="s">
        <v>279</v>
      </c>
      <c r="CT62" s="80">
        <f>DG62</f>
        <v>504665</v>
      </c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>
        <v>504665</v>
      </c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>
        <v>0</v>
      </c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>
        <v>0</v>
      </c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</row>
    <row r="63" spans="1:149" ht="21.75" customHeight="1">
      <c r="A63" s="81" t="s">
        <v>108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70" t="s">
        <v>109</v>
      </c>
      <c r="BY63" s="70"/>
      <c r="BZ63" s="70"/>
      <c r="CA63" s="70"/>
      <c r="CB63" s="70"/>
      <c r="CC63" s="70"/>
      <c r="CD63" s="70"/>
      <c r="CE63" s="70"/>
      <c r="CF63" s="70" t="s">
        <v>110</v>
      </c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8" t="s">
        <v>279</v>
      </c>
      <c r="CT63" s="80">
        <f>DG63+DT63+EG63</f>
        <v>0</v>
      </c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>
        <v>0</v>
      </c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>
        <v>0</v>
      </c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>
        <v>0</v>
      </c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</row>
    <row r="64" spans="1:149" ht="18" customHeight="1">
      <c r="A64" s="81" t="s">
        <v>111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70" t="s">
        <v>112</v>
      </c>
      <c r="BY64" s="70"/>
      <c r="BZ64" s="70"/>
      <c r="CA64" s="70"/>
      <c r="CB64" s="70"/>
      <c r="CC64" s="70"/>
      <c r="CD64" s="70"/>
      <c r="CE64" s="70"/>
      <c r="CF64" s="70" t="s">
        <v>113</v>
      </c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8" t="s">
        <v>279</v>
      </c>
      <c r="CT64" s="80">
        <f>EG64</f>
        <v>0</v>
      </c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>
        <v>0</v>
      </c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>
        <v>0</v>
      </c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>
        <v>0</v>
      </c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</row>
    <row r="65" spans="1:149" s="4" customFormat="1" ht="21.75" customHeight="1">
      <c r="A65" s="95" t="s">
        <v>114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78" t="s">
        <v>115</v>
      </c>
      <c r="BY65" s="78"/>
      <c r="BZ65" s="78"/>
      <c r="CA65" s="78"/>
      <c r="CB65" s="78"/>
      <c r="CC65" s="78"/>
      <c r="CD65" s="78"/>
      <c r="CE65" s="78"/>
      <c r="CF65" s="78" t="s">
        <v>31</v>
      </c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12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/>
    </row>
    <row r="66" spans="1:149" ht="21.75" customHeight="1">
      <c r="A66" s="81" t="s">
        <v>116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70" t="s">
        <v>117</v>
      </c>
      <c r="BY66" s="70"/>
      <c r="BZ66" s="70"/>
      <c r="CA66" s="70"/>
      <c r="CB66" s="70"/>
      <c r="CC66" s="70"/>
      <c r="CD66" s="70"/>
      <c r="CE66" s="70"/>
      <c r="CF66" s="70" t="s">
        <v>118</v>
      </c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8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</row>
    <row r="67" spans="1:149" ht="17.25" customHeight="1">
      <c r="A67" s="81" t="s">
        <v>119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70" t="s">
        <v>120</v>
      </c>
      <c r="BY67" s="70"/>
      <c r="BZ67" s="70"/>
      <c r="CA67" s="70"/>
      <c r="CB67" s="70"/>
      <c r="CC67" s="70"/>
      <c r="CD67" s="70"/>
      <c r="CE67" s="70"/>
      <c r="CF67" s="70" t="s">
        <v>121</v>
      </c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8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</row>
    <row r="68" spans="1:149" ht="21.75" customHeight="1">
      <c r="A68" s="81" t="s">
        <v>122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70" t="s">
        <v>123</v>
      </c>
      <c r="BY68" s="70"/>
      <c r="BZ68" s="70"/>
      <c r="CA68" s="70"/>
      <c r="CB68" s="70"/>
      <c r="CC68" s="70"/>
      <c r="CD68" s="70"/>
      <c r="CE68" s="70"/>
      <c r="CF68" s="70" t="s">
        <v>124</v>
      </c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8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</row>
    <row r="69" spans="1:149" s="4" customFormat="1" ht="18.75" customHeight="1">
      <c r="A69" s="95" t="s">
        <v>125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78" t="s">
        <v>126</v>
      </c>
      <c r="BY69" s="78"/>
      <c r="BZ69" s="78"/>
      <c r="CA69" s="78"/>
      <c r="CB69" s="78"/>
      <c r="CC69" s="78"/>
      <c r="CD69" s="78"/>
      <c r="CE69" s="78"/>
      <c r="CF69" s="78" t="s">
        <v>31</v>
      </c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12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79"/>
      <c r="ER69" s="79"/>
      <c r="ES69" s="79"/>
    </row>
    <row r="70" spans="1:149" ht="27" customHeight="1">
      <c r="A70" s="81" t="s">
        <v>127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70" t="s">
        <v>128</v>
      </c>
      <c r="BY70" s="70"/>
      <c r="BZ70" s="70"/>
      <c r="CA70" s="70"/>
      <c r="CB70" s="70"/>
      <c r="CC70" s="70"/>
      <c r="CD70" s="70"/>
      <c r="CE70" s="70"/>
      <c r="CF70" s="70" t="s">
        <v>129</v>
      </c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8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</row>
    <row r="71" spans="1:153" s="49" customFormat="1" ht="24" customHeight="1">
      <c r="A71" s="118" t="s">
        <v>241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20" t="s">
        <v>130</v>
      </c>
      <c r="BY71" s="120"/>
      <c r="BZ71" s="120"/>
      <c r="CA71" s="120"/>
      <c r="CB71" s="120"/>
      <c r="CC71" s="120"/>
      <c r="CD71" s="120"/>
      <c r="CE71" s="120"/>
      <c r="CF71" s="120" t="s">
        <v>31</v>
      </c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48"/>
      <c r="CT71" s="121">
        <f>DG71+DT71+EG71</f>
        <v>11719184.389999999</v>
      </c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>
        <f>DG75+DG90</f>
        <v>2541007.1399999997</v>
      </c>
      <c r="DH71" s="121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  <c r="DS71" s="121"/>
      <c r="DT71" s="121">
        <f>DT75+DT90</f>
        <v>3931059.89</v>
      </c>
      <c r="DU71" s="121"/>
      <c r="DV71" s="121"/>
      <c r="DW71" s="121"/>
      <c r="DX71" s="121"/>
      <c r="DY71" s="121"/>
      <c r="DZ71" s="121"/>
      <c r="EA71" s="121"/>
      <c r="EB71" s="121"/>
      <c r="EC71" s="121"/>
      <c r="ED71" s="121"/>
      <c r="EE71" s="121"/>
      <c r="EF71" s="121"/>
      <c r="EG71" s="121">
        <f>EG75+EG90</f>
        <v>5247117.359999999</v>
      </c>
      <c r="EH71" s="121"/>
      <c r="EI71" s="121"/>
      <c r="EJ71" s="121"/>
      <c r="EK71" s="121"/>
      <c r="EL71" s="121"/>
      <c r="EM71" s="121"/>
      <c r="EN71" s="121"/>
      <c r="EO71" s="121"/>
      <c r="EP71" s="121"/>
      <c r="EQ71" s="121"/>
      <c r="ER71" s="121"/>
      <c r="ES71" s="121"/>
      <c r="EW71" s="50">
        <f>EG71</f>
        <v>5247117.359999999</v>
      </c>
    </row>
    <row r="72" spans="1:149" ht="24.75" customHeight="1">
      <c r="A72" s="81" t="s">
        <v>131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70" t="s">
        <v>132</v>
      </c>
      <c r="BY72" s="70"/>
      <c r="BZ72" s="70"/>
      <c r="CA72" s="70"/>
      <c r="CB72" s="70"/>
      <c r="CC72" s="70"/>
      <c r="CD72" s="70"/>
      <c r="CE72" s="70"/>
      <c r="CF72" s="70" t="s">
        <v>133</v>
      </c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8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  <c r="EO72" s="80"/>
      <c r="EP72" s="80"/>
      <c r="EQ72" s="80"/>
      <c r="ER72" s="80"/>
      <c r="ES72" s="80"/>
    </row>
    <row r="73" spans="1:149" ht="14.25" customHeight="1">
      <c r="A73" s="81" t="s">
        <v>134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70" t="s">
        <v>135</v>
      </c>
      <c r="BY73" s="70"/>
      <c r="BZ73" s="70"/>
      <c r="CA73" s="70"/>
      <c r="CB73" s="70"/>
      <c r="CC73" s="70"/>
      <c r="CD73" s="70"/>
      <c r="CE73" s="70"/>
      <c r="CF73" s="70" t="s">
        <v>136</v>
      </c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8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</row>
    <row r="74" spans="1:149" ht="13.5" customHeight="1">
      <c r="A74" s="81" t="s">
        <v>137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70" t="s">
        <v>138</v>
      </c>
      <c r="BY74" s="70"/>
      <c r="BZ74" s="70"/>
      <c r="CA74" s="70"/>
      <c r="CB74" s="70"/>
      <c r="CC74" s="70"/>
      <c r="CD74" s="70"/>
      <c r="CE74" s="70"/>
      <c r="CF74" s="70" t="s">
        <v>139</v>
      </c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8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0"/>
      <c r="EP74" s="80"/>
      <c r="EQ74" s="80"/>
      <c r="ER74" s="80"/>
      <c r="ES74" s="80"/>
    </row>
    <row r="75" spans="1:153" ht="11.25" customHeight="1">
      <c r="A75" s="81" t="s">
        <v>140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70" t="s">
        <v>141</v>
      </c>
      <c r="BY75" s="70"/>
      <c r="BZ75" s="70"/>
      <c r="CA75" s="70"/>
      <c r="CB75" s="70"/>
      <c r="CC75" s="70"/>
      <c r="CD75" s="70"/>
      <c r="CE75" s="70"/>
      <c r="CF75" s="70" t="s">
        <v>142</v>
      </c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8"/>
      <c r="CT75" s="80">
        <f>DG75+DT75+EG75</f>
        <v>7788124.5</v>
      </c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>
        <f>DG77+DG78+DG79+DG81+DG82+DG83+DG86+DG87+DG88+DG80</f>
        <v>1541007.14</v>
      </c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>
        <f>DT77+DT78+DT79+DT81+DT82+DT83+DT86+DT87+DT88</f>
        <v>3500000</v>
      </c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>
        <f>EG77+EG78+EG79+EG81+EG82+EG83+EG86+EG87+EG88+EG80+EG84+EG85+EG89</f>
        <v>2747117.36</v>
      </c>
      <c r="EH75" s="80"/>
      <c r="EI75" s="80"/>
      <c r="EJ75" s="80"/>
      <c r="EK75" s="80"/>
      <c r="EL75" s="80"/>
      <c r="EM75" s="80"/>
      <c r="EN75" s="80"/>
      <c r="EO75" s="80"/>
      <c r="EP75" s="80"/>
      <c r="EQ75" s="80"/>
      <c r="ER75" s="80"/>
      <c r="ES75" s="80"/>
      <c r="EW75" s="1" t="s">
        <v>308</v>
      </c>
    </row>
    <row r="76" spans="1:153" ht="11.25" customHeight="1">
      <c r="A76" s="88" t="s">
        <v>143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9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8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/>
      <c r="DU76" s="80"/>
      <c r="DV76" s="80"/>
      <c r="DW76" s="80"/>
      <c r="DX76" s="80"/>
      <c r="DY76" s="80"/>
      <c r="DZ76" s="80"/>
      <c r="EA76" s="80"/>
      <c r="EB76" s="80"/>
      <c r="EC76" s="80"/>
      <c r="ED76" s="80"/>
      <c r="EE76" s="80"/>
      <c r="EF76" s="80"/>
      <c r="EG76" s="80"/>
      <c r="EH76" s="80"/>
      <c r="EI76" s="80"/>
      <c r="EJ76" s="80"/>
      <c r="EK76" s="80"/>
      <c r="EL76" s="80"/>
      <c r="EM76" s="80"/>
      <c r="EN76" s="80"/>
      <c r="EO76" s="80"/>
      <c r="EP76" s="80"/>
      <c r="EQ76" s="80"/>
      <c r="ER76" s="80"/>
      <c r="ES76" s="80"/>
      <c r="EW76" s="18">
        <f>CT71-Закупки!DF7</f>
        <v>0</v>
      </c>
    </row>
    <row r="77" spans="1:149" ht="11.25" customHeight="1">
      <c r="A77" s="81" t="s">
        <v>267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70" t="s">
        <v>31</v>
      </c>
      <c r="BY77" s="70"/>
      <c r="BZ77" s="70"/>
      <c r="CA77" s="70"/>
      <c r="CB77" s="70"/>
      <c r="CC77" s="70"/>
      <c r="CD77" s="70"/>
      <c r="CE77" s="70"/>
      <c r="CF77" s="70" t="s">
        <v>142</v>
      </c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8" t="s">
        <v>272</v>
      </c>
      <c r="CT77" s="80">
        <f aca="true" t="shared" si="2" ref="CT77:CT89">DG77+DT77+EG77</f>
        <v>111235.76</v>
      </c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>
        <v>58299.2</v>
      </c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>
        <v>0</v>
      </c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>
        <v>52936.56</v>
      </c>
      <c r="EH77" s="80"/>
      <c r="EI77" s="80"/>
      <c r="EJ77" s="80"/>
      <c r="EK77" s="80"/>
      <c r="EL77" s="80"/>
      <c r="EM77" s="80"/>
      <c r="EN77" s="80"/>
      <c r="EO77" s="80"/>
      <c r="EP77" s="80"/>
      <c r="EQ77" s="80"/>
      <c r="ER77" s="80"/>
      <c r="ES77" s="80"/>
    </row>
    <row r="78" spans="1:149" ht="11.25" customHeight="1">
      <c r="A78" s="81" t="s">
        <v>268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70" t="s">
        <v>31</v>
      </c>
      <c r="BY78" s="70"/>
      <c r="BZ78" s="70"/>
      <c r="CA78" s="70"/>
      <c r="CB78" s="70"/>
      <c r="CC78" s="70"/>
      <c r="CD78" s="70"/>
      <c r="CE78" s="70"/>
      <c r="CF78" s="70" t="s">
        <v>142</v>
      </c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8" t="s">
        <v>273</v>
      </c>
      <c r="CT78" s="80">
        <f t="shared" si="2"/>
        <v>6224.81</v>
      </c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>
        <v>0</v>
      </c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>
        <v>0</v>
      </c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>
        <v>6224.81</v>
      </c>
      <c r="EH78" s="80"/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</row>
    <row r="79" spans="1:149" ht="11.25" customHeight="1">
      <c r="A79" s="81" t="s">
        <v>269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70" t="s">
        <v>31</v>
      </c>
      <c r="BY79" s="70"/>
      <c r="BZ79" s="70"/>
      <c r="CA79" s="70"/>
      <c r="CB79" s="70"/>
      <c r="CC79" s="70"/>
      <c r="CD79" s="70"/>
      <c r="CE79" s="70"/>
      <c r="CF79" s="70" t="s">
        <v>142</v>
      </c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8" t="s">
        <v>274</v>
      </c>
      <c r="CT79" s="80">
        <f t="shared" si="2"/>
        <v>1697186.67</v>
      </c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>
        <v>491224.78</v>
      </c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>
        <v>0</v>
      </c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>
        <v>1205961.89</v>
      </c>
      <c r="EH79" s="80"/>
      <c r="EI79" s="80"/>
      <c r="EJ79" s="80"/>
      <c r="EK79" s="80"/>
      <c r="EL79" s="80"/>
      <c r="EM79" s="80"/>
      <c r="EN79" s="80"/>
      <c r="EO79" s="80"/>
      <c r="EP79" s="80"/>
      <c r="EQ79" s="80"/>
      <c r="ER79" s="80"/>
      <c r="ES79" s="80"/>
    </row>
    <row r="80" spans="1:149" ht="11.25" customHeight="1">
      <c r="A80" s="81" t="s">
        <v>298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70" t="s">
        <v>31</v>
      </c>
      <c r="BY80" s="70"/>
      <c r="BZ80" s="70"/>
      <c r="CA80" s="70"/>
      <c r="CB80" s="70"/>
      <c r="CC80" s="70"/>
      <c r="CD80" s="70"/>
      <c r="CE80" s="70"/>
      <c r="CF80" s="70" t="s">
        <v>142</v>
      </c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8" t="s">
        <v>294</v>
      </c>
      <c r="CT80" s="80">
        <f>DG80+DT80+EG80</f>
        <v>0</v>
      </c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>
        <v>0</v>
      </c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>
        <v>0</v>
      </c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>
        <v>0</v>
      </c>
      <c r="EH80" s="80"/>
      <c r="EI80" s="80"/>
      <c r="EJ80" s="80"/>
      <c r="EK80" s="80"/>
      <c r="EL80" s="80"/>
      <c r="EM80" s="80"/>
      <c r="EN80" s="80"/>
      <c r="EO80" s="80"/>
      <c r="EP80" s="80"/>
      <c r="EQ80" s="80"/>
      <c r="ER80" s="80"/>
      <c r="ES80" s="80"/>
    </row>
    <row r="81" spans="1:153" ht="11.25" customHeight="1">
      <c r="A81" s="81" t="s">
        <v>270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70" t="s">
        <v>31</v>
      </c>
      <c r="BY81" s="70"/>
      <c r="BZ81" s="70"/>
      <c r="CA81" s="70"/>
      <c r="CB81" s="70"/>
      <c r="CC81" s="70"/>
      <c r="CD81" s="70"/>
      <c r="CE81" s="70"/>
      <c r="CF81" s="70" t="s">
        <v>142</v>
      </c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8" t="s">
        <v>275</v>
      </c>
      <c r="CT81" s="80">
        <f t="shared" si="2"/>
        <v>3835599.7399999998</v>
      </c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>
        <v>638932.96</v>
      </c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>
        <v>3000000</v>
      </c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>
        <v>196666.78</v>
      </c>
      <c r="EH81" s="80"/>
      <c r="EI81" s="80"/>
      <c r="EJ81" s="80"/>
      <c r="EK81" s="80"/>
      <c r="EL81" s="80"/>
      <c r="EM81" s="80"/>
      <c r="EN81" s="80"/>
      <c r="EO81" s="80"/>
      <c r="EP81" s="80"/>
      <c r="EQ81" s="80"/>
      <c r="ER81" s="80"/>
      <c r="ES81" s="80"/>
      <c r="EW81" s="18">
        <f>DT81+DT82</f>
        <v>3000000</v>
      </c>
    </row>
    <row r="82" spans="1:149" ht="11.25" customHeight="1">
      <c r="A82" s="81" t="s">
        <v>278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70" t="s">
        <v>31</v>
      </c>
      <c r="BY82" s="70"/>
      <c r="BZ82" s="70"/>
      <c r="CA82" s="70"/>
      <c r="CB82" s="70"/>
      <c r="CC82" s="70"/>
      <c r="CD82" s="70"/>
      <c r="CE82" s="70"/>
      <c r="CF82" s="70" t="s">
        <v>142</v>
      </c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8" t="s">
        <v>277</v>
      </c>
      <c r="CT82" s="80">
        <f t="shared" si="2"/>
        <v>934280.38</v>
      </c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>
        <v>75779</v>
      </c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>
        <v>0</v>
      </c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>
        <v>858501.38</v>
      </c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</row>
    <row r="83" spans="1:149" ht="11.25" customHeight="1">
      <c r="A83" s="81" t="s">
        <v>271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70" t="s">
        <v>31</v>
      </c>
      <c r="BY83" s="70"/>
      <c r="BZ83" s="70"/>
      <c r="CA83" s="70"/>
      <c r="CB83" s="70"/>
      <c r="CC83" s="70"/>
      <c r="CD83" s="70"/>
      <c r="CE83" s="70"/>
      <c r="CF83" s="70" t="s">
        <v>142</v>
      </c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8" t="s">
        <v>276</v>
      </c>
      <c r="CT83" s="80">
        <f t="shared" si="2"/>
        <v>275000</v>
      </c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>
        <v>0</v>
      </c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>
        <v>275000</v>
      </c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>
        <v>0</v>
      </c>
      <c r="EH83" s="80"/>
      <c r="EI83" s="80"/>
      <c r="EJ83" s="80"/>
      <c r="EK83" s="80"/>
      <c r="EL83" s="80"/>
      <c r="EM83" s="80"/>
      <c r="EN83" s="80"/>
      <c r="EO83" s="80"/>
      <c r="EP83" s="80"/>
      <c r="EQ83" s="80"/>
      <c r="ER83" s="80"/>
      <c r="ES83" s="80"/>
    </row>
    <row r="84" spans="1:149" s="40" customFormat="1" ht="11.25" customHeight="1">
      <c r="A84" s="85" t="s">
        <v>324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6" t="s">
        <v>31</v>
      </c>
      <c r="BY84" s="86"/>
      <c r="BZ84" s="86"/>
      <c r="CA84" s="86"/>
      <c r="CB84" s="86"/>
      <c r="CC84" s="86"/>
      <c r="CD84" s="86"/>
      <c r="CE84" s="86"/>
      <c r="CF84" s="86" t="s">
        <v>142</v>
      </c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42" t="s">
        <v>92</v>
      </c>
      <c r="CT84" s="87">
        <f t="shared" si="2"/>
        <v>0</v>
      </c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>
        <v>0</v>
      </c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>
        <v>0</v>
      </c>
      <c r="DU84" s="87"/>
      <c r="DV84" s="87"/>
      <c r="DW84" s="87"/>
      <c r="DX84" s="87"/>
      <c r="DY84" s="87"/>
      <c r="DZ84" s="87"/>
      <c r="EA84" s="87"/>
      <c r="EB84" s="87"/>
      <c r="EC84" s="87"/>
      <c r="ED84" s="87"/>
      <c r="EE84" s="87"/>
      <c r="EF84" s="87"/>
      <c r="EG84" s="87">
        <v>0</v>
      </c>
      <c r="EH84" s="87"/>
      <c r="EI84" s="87"/>
      <c r="EJ84" s="87"/>
      <c r="EK84" s="87"/>
      <c r="EL84" s="87"/>
      <c r="EM84" s="87"/>
      <c r="EN84" s="87"/>
      <c r="EO84" s="87"/>
      <c r="EP84" s="87"/>
      <c r="EQ84" s="87"/>
      <c r="ER84" s="87"/>
      <c r="ES84" s="87"/>
    </row>
    <row r="85" spans="1:149" s="40" customFormat="1" ht="11.25" customHeight="1">
      <c r="A85" s="85" t="s">
        <v>325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6" t="s">
        <v>31</v>
      </c>
      <c r="BY85" s="86"/>
      <c r="BZ85" s="86"/>
      <c r="CA85" s="86"/>
      <c r="CB85" s="86"/>
      <c r="CC85" s="86"/>
      <c r="CD85" s="86"/>
      <c r="CE85" s="86"/>
      <c r="CF85" s="86" t="s">
        <v>142</v>
      </c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42" t="s">
        <v>322</v>
      </c>
      <c r="CT85" s="87">
        <f t="shared" si="2"/>
        <v>0</v>
      </c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7"/>
      <c r="DF85" s="87"/>
      <c r="DG85" s="87">
        <v>0</v>
      </c>
      <c r="DH85" s="87"/>
      <c r="DI85" s="87"/>
      <c r="DJ85" s="87"/>
      <c r="DK85" s="87"/>
      <c r="DL85" s="87"/>
      <c r="DM85" s="87"/>
      <c r="DN85" s="87"/>
      <c r="DO85" s="87"/>
      <c r="DP85" s="87"/>
      <c r="DQ85" s="87"/>
      <c r="DR85" s="87"/>
      <c r="DS85" s="87"/>
      <c r="DT85" s="87">
        <v>0</v>
      </c>
      <c r="DU85" s="87"/>
      <c r="DV85" s="87"/>
      <c r="DW85" s="87"/>
      <c r="DX85" s="87"/>
      <c r="DY85" s="87"/>
      <c r="DZ85" s="87"/>
      <c r="EA85" s="87"/>
      <c r="EB85" s="87"/>
      <c r="EC85" s="87"/>
      <c r="ED85" s="87"/>
      <c r="EE85" s="87"/>
      <c r="EF85" s="87"/>
      <c r="EG85" s="87">
        <v>0</v>
      </c>
      <c r="EH85" s="87"/>
      <c r="EI85" s="87"/>
      <c r="EJ85" s="87"/>
      <c r="EK85" s="87"/>
      <c r="EL85" s="87"/>
      <c r="EM85" s="87"/>
      <c r="EN85" s="87"/>
      <c r="EO85" s="87"/>
      <c r="EP85" s="87"/>
      <c r="EQ85" s="87"/>
      <c r="ER85" s="87"/>
      <c r="ES85" s="87"/>
    </row>
    <row r="86" spans="1:149" s="40" customFormat="1" ht="11.25" customHeight="1">
      <c r="A86" s="85" t="s">
        <v>295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6" t="s">
        <v>31</v>
      </c>
      <c r="BY86" s="86"/>
      <c r="BZ86" s="86"/>
      <c r="CA86" s="86"/>
      <c r="CB86" s="86"/>
      <c r="CC86" s="86"/>
      <c r="CD86" s="86"/>
      <c r="CE86" s="86"/>
      <c r="CF86" s="86" t="s">
        <v>142</v>
      </c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42" t="s">
        <v>281</v>
      </c>
      <c r="CT86" s="87">
        <f t="shared" si="2"/>
        <v>0</v>
      </c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87">
        <v>0</v>
      </c>
      <c r="DH86" s="87"/>
      <c r="DI86" s="87"/>
      <c r="DJ86" s="87"/>
      <c r="DK86" s="87"/>
      <c r="DL86" s="87"/>
      <c r="DM86" s="87"/>
      <c r="DN86" s="87"/>
      <c r="DO86" s="87"/>
      <c r="DP86" s="87"/>
      <c r="DQ86" s="87"/>
      <c r="DR86" s="87"/>
      <c r="DS86" s="87"/>
      <c r="DT86" s="87">
        <v>0</v>
      </c>
      <c r="DU86" s="87"/>
      <c r="DV86" s="87"/>
      <c r="DW86" s="87"/>
      <c r="DX86" s="87"/>
      <c r="DY86" s="87"/>
      <c r="DZ86" s="87"/>
      <c r="EA86" s="87"/>
      <c r="EB86" s="87"/>
      <c r="EC86" s="87"/>
      <c r="ED86" s="87"/>
      <c r="EE86" s="87"/>
      <c r="EF86" s="87"/>
      <c r="EG86" s="87">
        <v>0</v>
      </c>
      <c r="EH86" s="87"/>
      <c r="EI86" s="87"/>
      <c r="EJ86" s="87"/>
      <c r="EK86" s="87"/>
      <c r="EL86" s="87"/>
      <c r="EM86" s="87"/>
      <c r="EN86" s="87"/>
      <c r="EO86" s="87"/>
      <c r="EP86" s="87"/>
      <c r="EQ86" s="87"/>
      <c r="ER86" s="87"/>
      <c r="ES86" s="87"/>
    </row>
    <row r="87" spans="1:149" s="40" customFormat="1" ht="11.25" customHeight="1">
      <c r="A87" s="85" t="s">
        <v>296</v>
      </c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6" t="s">
        <v>31</v>
      </c>
      <c r="BY87" s="86"/>
      <c r="BZ87" s="86"/>
      <c r="CA87" s="86"/>
      <c r="CB87" s="86"/>
      <c r="CC87" s="86"/>
      <c r="CD87" s="86"/>
      <c r="CE87" s="86"/>
      <c r="CF87" s="86" t="s">
        <v>142</v>
      </c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42" t="s">
        <v>282</v>
      </c>
      <c r="CT87" s="87">
        <f t="shared" si="2"/>
        <v>214356</v>
      </c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>
        <v>0</v>
      </c>
      <c r="DH87" s="87"/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7"/>
      <c r="DT87" s="87">
        <v>214356</v>
      </c>
      <c r="DU87" s="87"/>
      <c r="DV87" s="87"/>
      <c r="DW87" s="87"/>
      <c r="DX87" s="87"/>
      <c r="DY87" s="87"/>
      <c r="DZ87" s="87"/>
      <c r="EA87" s="87"/>
      <c r="EB87" s="87"/>
      <c r="EC87" s="87"/>
      <c r="ED87" s="87"/>
      <c r="EE87" s="87"/>
      <c r="EF87" s="87"/>
      <c r="EG87" s="87">
        <v>0</v>
      </c>
      <c r="EH87" s="87"/>
      <c r="EI87" s="87"/>
      <c r="EJ87" s="87"/>
      <c r="EK87" s="87"/>
      <c r="EL87" s="87"/>
      <c r="EM87" s="87"/>
      <c r="EN87" s="87"/>
      <c r="EO87" s="87"/>
      <c r="EP87" s="87"/>
      <c r="EQ87" s="87"/>
      <c r="ER87" s="87"/>
      <c r="ES87" s="87"/>
    </row>
    <row r="88" spans="1:149" s="40" customFormat="1" ht="11.25" customHeight="1">
      <c r="A88" s="85" t="s">
        <v>297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6" t="s">
        <v>31</v>
      </c>
      <c r="BY88" s="86"/>
      <c r="BZ88" s="86"/>
      <c r="CA88" s="86"/>
      <c r="CB88" s="86"/>
      <c r="CC88" s="86"/>
      <c r="CD88" s="86"/>
      <c r="CE88" s="86"/>
      <c r="CF88" s="86" t="s">
        <v>142</v>
      </c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42" t="s">
        <v>283</v>
      </c>
      <c r="CT88" s="87">
        <f t="shared" si="2"/>
        <v>714241.14</v>
      </c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>
        <v>276771.2</v>
      </c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>
        <v>10644</v>
      </c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7"/>
      <c r="EG88" s="87">
        <v>426825.94</v>
      </c>
      <c r="EH88" s="87"/>
      <c r="EI88" s="87"/>
      <c r="EJ88" s="87"/>
      <c r="EK88" s="87"/>
      <c r="EL88" s="87"/>
      <c r="EM88" s="87"/>
      <c r="EN88" s="87"/>
      <c r="EO88" s="87"/>
      <c r="EP88" s="87"/>
      <c r="EQ88" s="87"/>
      <c r="ER88" s="87"/>
      <c r="ES88" s="87"/>
    </row>
    <row r="89" spans="1:149" s="40" customFormat="1" ht="11.25" customHeight="1">
      <c r="A89" s="85" t="s">
        <v>326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6" t="s">
        <v>31</v>
      </c>
      <c r="BY89" s="86"/>
      <c r="BZ89" s="86"/>
      <c r="CA89" s="86"/>
      <c r="CB89" s="86"/>
      <c r="CC89" s="86"/>
      <c r="CD89" s="86"/>
      <c r="CE89" s="86"/>
      <c r="CF89" s="86" t="s">
        <v>142</v>
      </c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42" t="s">
        <v>323</v>
      </c>
      <c r="CT89" s="87">
        <f t="shared" si="2"/>
        <v>0</v>
      </c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>
        <v>0</v>
      </c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>
        <v>0</v>
      </c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>
        <v>0</v>
      </c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</row>
    <row r="90" spans="1:149" s="4" customFormat="1" ht="11.25" customHeight="1">
      <c r="A90" s="122" t="s">
        <v>269</v>
      </c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78" t="s">
        <v>31</v>
      </c>
      <c r="BY90" s="78"/>
      <c r="BZ90" s="78"/>
      <c r="CA90" s="78"/>
      <c r="CB90" s="78"/>
      <c r="CC90" s="78"/>
      <c r="CD90" s="78"/>
      <c r="CE90" s="78"/>
      <c r="CF90" s="78" t="s">
        <v>351</v>
      </c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12" t="s">
        <v>274</v>
      </c>
      <c r="CT90" s="79">
        <f>DG90+DT90+EG90</f>
        <v>3931059.89</v>
      </c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>
        <v>1000000</v>
      </c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>
        <v>431059.89</v>
      </c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79"/>
      <c r="EF90" s="79"/>
      <c r="EG90" s="79">
        <v>2500000</v>
      </c>
      <c r="EH90" s="79"/>
      <c r="EI90" s="79"/>
      <c r="EJ90" s="79"/>
      <c r="EK90" s="79"/>
      <c r="EL90" s="79"/>
      <c r="EM90" s="79"/>
      <c r="EN90" s="79"/>
      <c r="EO90" s="79"/>
      <c r="EP90" s="79"/>
      <c r="EQ90" s="79"/>
      <c r="ER90" s="79"/>
      <c r="ES90" s="79"/>
    </row>
    <row r="91" spans="1:149" ht="11.25" customHeight="1">
      <c r="A91" s="81" t="s">
        <v>144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70" t="s">
        <v>145</v>
      </c>
      <c r="BY91" s="70"/>
      <c r="BZ91" s="70"/>
      <c r="CA91" s="70"/>
      <c r="CB91" s="70"/>
      <c r="CC91" s="70"/>
      <c r="CD91" s="70"/>
      <c r="CE91" s="70"/>
      <c r="CF91" s="70" t="s">
        <v>146</v>
      </c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8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80"/>
      <c r="DL91" s="80"/>
      <c r="DM91" s="80"/>
      <c r="DN91" s="80"/>
      <c r="DO91" s="80"/>
      <c r="DP91" s="80"/>
      <c r="DQ91" s="80"/>
      <c r="DR91" s="80"/>
      <c r="DS91" s="80"/>
      <c r="DT91" s="80"/>
      <c r="DU91" s="80"/>
      <c r="DV91" s="80"/>
      <c r="DW91" s="80"/>
      <c r="DX91" s="80"/>
      <c r="DY91" s="80"/>
      <c r="DZ91" s="80"/>
      <c r="EA91" s="80"/>
      <c r="EB91" s="80"/>
      <c r="EC91" s="80"/>
      <c r="ED91" s="80"/>
      <c r="EE91" s="80"/>
      <c r="EF91" s="80"/>
      <c r="EG91" s="80"/>
      <c r="EH91" s="80"/>
      <c r="EI91" s="80"/>
      <c r="EJ91" s="80"/>
      <c r="EK91" s="80"/>
      <c r="EL91" s="80"/>
      <c r="EM91" s="80"/>
      <c r="EN91" s="80"/>
      <c r="EO91" s="80"/>
      <c r="EP91" s="80"/>
      <c r="EQ91" s="80"/>
      <c r="ER91" s="80"/>
      <c r="ES91" s="80"/>
    </row>
    <row r="92" spans="1:149" ht="24" customHeight="1">
      <c r="A92" s="83" t="s">
        <v>147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70" t="s">
        <v>148</v>
      </c>
      <c r="BY92" s="70"/>
      <c r="BZ92" s="70"/>
      <c r="CA92" s="70"/>
      <c r="CB92" s="70"/>
      <c r="CC92" s="70"/>
      <c r="CD92" s="70"/>
      <c r="CE92" s="70"/>
      <c r="CF92" s="70" t="s">
        <v>149</v>
      </c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8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0"/>
      <c r="DH92" s="80"/>
      <c r="DI92" s="80"/>
      <c r="DJ92" s="80"/>
      <c r="DK92" s="80"/>
      <c r="DL92" s="80"/>
      <c r="DM92" s="80"/>
      <c r="DN92" s="80"/>
      <c r="DO92" s="80"/>
      <c r="DP92" s="80"/>
      <c r="DQ92" s="80"/>
      <c r="DR92" s="80"/>
      <c r="DS92" s="80"/>
      <c r="DT92" s="80"/>
      <c r="DU92" s="80"/>
      <c r="DV92" s="80"/>
      <c r="DW92" s="80"/>
      <c r="DX92" s="80"/>
      <c r="DY92" s="80"/>
      <c r="DZ92" s="80"/>
      <c r="EA92" s="80"/>
      <c r="EB92" s="80"/>
      <c r="EC92" s="80"/>
      <c r="ED92" s="80"/>
      <c r="EE92" s="80"/>
      <c r="EF92" s="80"/>
      <c r="EG92" s="80"/>
      <c r="EH92" s="80"/>
      <c r="EI92" s="80"/>
      <c r="EJ92" s="80"/>
      <c r="EK92" s="80"/>
      <c r="EL92" s="80"/>
      <c r="EM92" s="80"/>
      <c r="EN92" s="80"/>
      <c r="EO92" s="80"/>
      <c r="EP92" s="80"/>
      <c r="EQ92" s="80"/>
      <c r="ER92" s="80"/>
      <c r="ES92" s="80"/>
    </row>
    <row r="93" spans="1:149" ht="22.5" customHeight="1">
      <c r="A93" s="83" t="s">
        <v>150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70" t="s">
        <v>151</v>
      </c>
      <c r="BY93" s="70"/>
      <c r="BZ93" s="70"/>
      <c r="CA93" s="70"/>
      <c r="CB93" s="70"/>
      <c r="CC93" s="70"/>
      <c r="CD93" s="70"/>
      <c r="CE93" s="70"/>
      <c r="CF93" s="70" t="s">
        <v>152</v>
      </c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8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  <c r="DK93" s="80"/>
      <c r="DL93" s="80"/>
      <c r="DM93" s="80"/>
      <c r="DN93" s="80"/>
      <c r="DO93" s="80"/>
      <c r="DP93" s="80"/>
      <c r="DQ93" s="80"/>
      <c r="DR93" s="80"/>
      <c r="DS93" s="80"/>
      <c r="DT93" s="80"/>
      <c r="DU93" s="80"/>
      <c r="DV93" s="80"/>
      <c r="DW93" s="80"/>
      <c r="DX93" s="80"/>
      <c r="DY93" s="80"/>
      <c r="DZ93" s="80"/>
      <c r="EA93" s="80"/>
      <c r="EB93" s="80"/>
      <c r="EC93" s="80"/>
      <c r="ED93" s="80"/>
      <c r="EE93" s="80"/>
      <c r="EF93" s="80"/>
      <c r="EG93" s="80"/>
      <c r="EH93" s="80"/>
      <c r="EI93" s="80"/>
      <c r="EJ93" s="80"/>
      <c r="EK93" s="80"/>
      <c r="EL93" s="80"/>
      <c r="EM93" s="80"/>
      <c r="EN93" s="80"/>
      <c r="EO93" s="80"/>
      <c r="EP93" s="80"/>
      <c r="EQ93" s="80"/>
      <c r="ER93" s="80"/>
      <c r="ES93" s="80"/>
    </row>
    <row r="94" spans="1:149" s="4" customFormat="1" ht="12.75" customHeight="1">
      <c r="A94" s="77" t="s">
        <v>242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8" t="s">
        <v>153</v>
      </c>
      <c r="BY94" s="78"/>
      <c r="BZ94" s="78"/>
      <c r="CA94" s="78"/>
      <c r="CB94" s="78"/>
      <c r="CC94" s="78"/>
      <c r="CD94" s="78"/>
      <c r="CE94" s="78"/>
      <c r="CF94" s="78" t="s">
        <v>154</v>
      </c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12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>
        <f>EG97</f>
        <v>0</v>
      </c>
      <c r="EH94" s="79"/>
      <c r="EI94" s="79"/>
      <c r="EJ94" s="79"/>
      <c r="EK94" s="79"/>
      <c r="EL94" s="79"/>
      <c r="EM94" s="79"/>
      <c r="EN94" s="79"/>
      <c r="EO94" s="79"/>
      <c r="EP94" s="79"/>
      <c r="EQ94" s="79"/>
      <c r="ER94" s="79"/>
      <c r="ES94" s="79"/>
    </row>
    <row r="95" spans="1:149" ht="22.5" customHeight="1">
      <c r="A95" s="68" t="s">
        <v>243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70" t="s">
        <v>155</v>
      </c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8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0"/>
      <c r="DH95" s="80"/>
      <c r="DI95" s="80"/>
      <c r="DJ95" s="80"/>
      <c r="DK95" s="80"/>
      <c r="DL95" s="80"/>
      <c r="DM95" s="80"/>
      <c r="DN95" s="80"/>
      <c r="DO95" s="80"/>
      <c r="DP95" s="80"/>
      <c r="DQ95" s="80"/>
      <c r="DR95" s="80"/>
      <c r="DS95" s="80"/>
      <c r="DT95" s="80"/>
      <c r="DU95" s="80"/>
      <c r="DV95" s="80"/>
      <c r="DW95" s="80"/>
      <c r="DX95" s="80"/>
      <c r="DY95" s="80"/>
      <c r="DZ95" s="80"/>
      <c r="EA95" s="80"/>
      <c r="EB95" s="80"/>
      <c r="EC95" s="80"/>
      <c r="ED95" s="80"/>
      <c r="EE95" s="80"/>
      <c r="EF95" s="80"/>
      <c r="EG95" s="80"/>
      <c r="EH95" s="80"/>
      <c r="EI95" s="80"/>
      <c r="EJ95" s="80"/>
      <c r="EK95" s="80"/>
      <c r="EL95" s="80"/>
      <c r="EM95" s="80"/>
      <c r="EN95" s="80"/>
      <c r="EO95" s="80"/>
      <c r="EP95" s="80"/>
      <c r="EQ95" s="80"/>
      <c r="ER95" s="80"/>
      <c r="ES95" s="80"/>
    </row>
    <row r="96" spans="1:149" ht="12.75" customHeight="1">
      <c r="A96" s="68" t="s">
        <v>244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70" t="s">
        <v>156</v>
      </c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8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0"/>
      <c r="DH96" s="80"/>
      <c r="DI96" s="80"/>
      <c r="DJ96" s="80"/>
      <c r="DK96" s="80"/>
      <c r="DL96" s="80"/>
      <c r="DM96" s="80"/>
      <c r="DN96" s="80"/>
      <c r="DO96" s="80"/>
      <c r="DP96" s="80"/>
      <c r="DQ96" s="80"/>
      <c r="DR96" s="80"/>
      <c r="DS96" s="80"/>
      <c r="DT96" s="80"/>
      <c r="DU96" s="80"/>
      <c r="DV96" s="80"/>
      <c r="DW96" s="80"/>
      <c r="DX96" s="80"/>
      <c r="DY96" s="80"/>
      <c r="DZ96" s="80"/>
      <c r="EA96" s="80"/>
      <c r="EB96" s="80"/>
      <c r="EC96" s="80"/>
      <c r="ED96" s="80"/>
      <c r="EE96" s="80"/>
      <c r="EF96" s="80"/>
      <c r="EG96" s="80"/>
      <c r="EH96" s="80"/>
      <c r="EI96" s="80"/>
      <c r="EJ96" s="80"/>
      <c r="EK96" s="80"/>
      <c r="EL96" s="80"/>
      <c r="EM96" s="80"/>
      <c r="EN96" s="80"/>
      <c r="EO96" s="80"/>
      <c r="EP96" s="80"/>
      <c r="EQ96" s="80"/>
      <c r="ER96" s="80"/>
      <c r="ES96" s="80"/>
    </row>
    <row r="97" spans="1:149" ht="12.75" customHeight="1">
      <c r="A97" s="68" t="s">
        <v>245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70" t="s">
        <v>157</v>
      </c>
      <c r="BY97" s="70"/>
      <c r="BZ97" s="70"/>
      <c r="CA97" s="70"/>
      <c r="CB97" s="70"/>
      <c r="CC97" s="70"/>
      <c r="CD97" s="70"/>
      <c r="CE97" s="70"/>
      <c r="CF97" s="70" t="s">
        <v>309</v>
      </c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8" t="s">
        <v>310</v>
      </c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0"/>
      <c r="DH97" s="80"/>
      <c r="DI97" s="80"/>
      <c r="DJ97" s="80"/>
      <c r="DK97" s="80"/>
      <c r="DL97" s="80"/>
      <c r="DM97" s="80"/>
      <c r="DN97" s="80"/>
      <c r="DO97" s="80"/>
      <c r="DP97" s="80"/>
      <c r="DQ97" s="80"/>
      <c r="DR97" s="80"/>
      <c r="DS97" s="80"/>
      <c r="DT97" s="80"/>
      <c r="DU97" s="80"/>
      <c r="DV97" s="80"/>
      <c r="DW97" s="80"/>
      <c r="DX97" s="80"/>
      <c r="DY97" s="80"/>
      <c r="DZ97" s="80"/>
      <c r="EA97" s="80"/>
      <c r="EB97" s="80"/>
      <c r="EC97" s="80"/>
      <c r="ED97" s="80"/>
      <c r="EE97" s="80"/>
      <c r="EF97" s="80"/>
      <c r="EG97" s="80">
        <v>0</v>
      </c>
      <c r="EH97" s="80"/>
      <c r="EI97" s="80"/>
      <c r="EJ97" s="80"/>
      <c r="EK97" s="80"/>
      <c r="EL97" s="80"/>
      <c r="EM97" s="80"/>
      <c r="EN97" s="80"/>
      <c r="EO97" s="80"/>
      <c r="EP97" s="80"/>
      <c r="EQ97" s="80"/>
      <c r="ER97" s="80"/>
      <c r="ES97" s="80"/>
    </row>
    <row r="98" spans="1:149" ht="12.75" customHeight="1">
      <c r="A98" s="77" t="s">
        <v>246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8" t="s">
        <v>158</v>
      </c>
      <c r="BY98" s="78"/>
      <c r="BZ98" s="78"/>
      <c r="CA98" s="78"/>
      <c r="CB98" s="78"/>
      <c r="CC98" s="78"/>
      <c r="CD98" s="78"/>
      <c r="CE98" s="78"/>
      <c r="CF98" s="78" t="s">
        <v>31</v>
      </c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12"/>
      <c r="CT98" s="79">
        <f>DT980</f>
        <v>0</v>
      </c>
      <c r="CU98" s="79"/>
      <c r="CV98" s="79"/>
      <c r="CW98" s="79"/>
      <c r="CX98" s="79"/>
      <c r="CY98" s="79"/>
      <c r="CZ98" s="79"/>
      <c r="DA98" s="79"/>
      <c r="DB98" s="79"/>
      <c r="DC98" s="79"/>
      <c r="DD98" s="79"/>
      <c r="DE98" s="79"/>
      <c r="DF98" s="79"/>
      <c r="DG98" s="80">
        <v>0</v>
      </c>
      <c r="DH98" s="80"/>
      <c r="DI98" s="80"/>
      <c r="DJ98" s="80"/>
      <c r="DK98" s="80"/>
      <c r="DL98" s="80"/>
      <c r="DM98" s="80"/>
      <c r="DN98" s="80"/>
      <c r="DO98" s="80"/>
      <c r="DP98" s="80"/>
      <c r="DQ98" s="80"/>
      <c r="DR98" s="80"/>
      <c r="DS98" s="80"/>
      <c r="DT98" s="80">
        <v>0</v>
      </c>
      <c r="DU98" s="80"/>
      <c r="DV98" s="80"/>
      <c r="DW98" s="80"/>
      <c r="DX98" s="80"/>
      <c r="DY98" s="80"/>
      <c r="DZ98" s="80"/>
      <c r="EA98" s="80"/>
      <c r="EB98" s="80"/>
      <c r="EC98" s="80"/>
      <c r="ED98" s="80"/>
      <c r="EE98" s="80"/>
      <c r="EF98" s="80"/>
      <c r="EG98" s="79">
        <f>EG101</f>
        <v>0</v>
      </c>
      <c r="EH98" s="79"/>
      <c r="EI98" s="79"/>
      <c r="EJ98" s="79"/>
      <c r="EK98" s="79"/>
      <c r="EL98" s="79"/>
      <c r="EM98" s="79"/>
      <c r="EN98" s="79"/>
      <c r="EO98" s="79"/>
      <c r="EP98" s="79"/>
      <c r="EQ98" s="79"/>
      <c r="ER98" s="79"/>
      <c r="ES98" s="79"/>
    </row>
    <row r="99" spans="1:149" ht="22.5" customHeight="1">
      <c r="A99" s="68" t="s">
        <v>159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70" t="s">
        <v>160</v>
      </c>
      <c r="BY99" s="70"/>
      <c r="BZ99" s="70"/>
      <c r="CA99" s="70"/>
      <c r="CB99" s="70"/>
      <c r="CC99" s="70"/>
      <c r="CD99" s="70"/>
      <c r="CE99" s="70"/>
      <c r="CF99" s="70" t="s">
        <v>161</v>
      </c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8"/>
      <c r="CT99" s="80">
        <f>DG99</f>
        <v>0</v>
      </c>
      <c r="CU99" s="80"/>
      <c r="CV99" s="80"/>
      <c r="CW99" s="80"/>
      <c r="CX99" s="80"/>
      <c r="CY99" s="80"/>
      <c r="CZ99" s="80"/>
      <c r="DA99" s="80"/>
      <c r="DB99" s="80"/>
      <c r="DC99" s="80"/>
      <c r="DD99" s="80"/>
      <c r="DE99" s="80"/>
      <c r="DF99" s="80"/>
      <c r="DG99" s="80">
        <v>0</v>
      </c>
      <c r="DH99" s="80"/>
      <c r="DI99" s="80"/>
      <c r="DJ99" s="80"/>
      <c r="DK99" s="80"/>
      <c r="DL99" s="80"/>
      <c r="DM99" s="80"/>
      <c r="DN99" s="80"/>
      <c r="DO99" s="80"/>
      <c r="DP99" s="80"/>
      <c r="DQ99" s="80"/>
      <c r="DR99" s="80"/>
      <c r="DS99" s="80"/>
      <c r="DT99" s="80">
        <v>0</v>
      </c>
      <c r="DU99" s="80"/>
      <c r="DV99" s="80"/>
      <c r="DW99" s="80"/>
      <c r="DX99" s="80"/>
      <c r="DY99" s="80"/>
      <c r="DZ99" s="80"/>
      <c r="EA99" s="80"/>
      <c r="EB99" s="80"/>
      <c r="EC99" s="80"/>
      <c r="ED99" s="80"/>
      <c r="EE99" s="80"/>
      <c r="EF99" s="80"/>
      <c r="EG99" s="80"/>
      <c r="EH99" s="80"/>
      <c r="EI99" s="80"/>
      <c r="EJ99" s="80"/>
      <c r="EK99" s="80"/>
      <c r="EL99" s="80"/>
      <c r="EM99" s="80"/>
      <c r="EN99" s="80"/>
      <c r="EO99" s="80"/>
      <c r="EP99" s="80"/>
      <c r="EQ99" s="80"/>
      <c r="ER99" s="80"/>
      <c r="ES99" s="80"/>
    </row>
    <row r="100" spans="1:149" ht="3" customHeight="1" hidden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</row>
    <row r="101" spans="1:149" ht="20.25" customHeight="1">
      <c r="A101" s="68" t="s">
        <v>327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74">
        <v>4050</v>
      </c>
      <c r="BY101" s="75"/>
      <c r="BZ101" s="75"/>
      <c r="CA101" s="75"/>
      <c r="CB101" s="75"/>
      <c r="CC101" s="75"/>
      <c r="CD101" s="75"/>
      <c r="CE101" s="76"/>
      <c r="CF101" s="74">
        <v>540</v>
      </c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6"/>
      <c r="CS101" s="43"/>
      <c r="CT101" s="65">
        <f>EG101</f>
        <v>0</v>
      </c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6"/>
      <c r="DF101" s="10"/>
      <c r="DG101" s="65">
        <v>0</v>
      </c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7"/>
      <c r="DT101" s="65">
        <v>0</v>
      </c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7"/>
      <c r="EG101" s="65">
        <v>0</v>
      </c>
      <c r="EH101" s="66"/>
      <c r="EI101" s="66"/>
      <c r="EJ101" s="66"/>
      <c r="EK101" s="66"/>
      <c r="EL101" s="66"/>
      <c r="EM101" s="66"/>
      <c r="EN101" s="66"/>
      <c r="EO101" s="66"/>
      <c r="EP101" s="66"/>
      <c r="EQ101" s="66"/>
      <c r="ER101" s="66"/>
      <c r="ES101" s="67"/>
    </row>
    <row r="102" spans="1:149" s="2" customFormat="1" ht="20.25" customHeight="1">
      <c r="A102" s="13" t="s">
        <v>247</v>
      </c>
      <c r="B102" s="15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7"/>
      <c r="BX102" s="71"/>
      <c r="BY102" s="72"/>
      <c r="BZ102" s="72"/>
      <c r="CA102" s="72"/>
      <c r="CB102" s="72"/>
      <c r="CC102" s="72"/>
      <c r="CD102" s="72"/>
      <c r="CE102" s="73"/>
      <c r="CF102" s="71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3"/>
      <c r="CS102" s="13"/>
      <c r="CT102" s="71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3"/>
      <c r="DF102" s="13"/>
      <c r="DG102" s="71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3"/>
      <c r="DT102" s="71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3"/>
      <c r="EG102" s="71"/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73"/>
    </row>
  </sheetData>
  <sheetProtection/>
  <mergeCells count="664">
    <mergeCell ref="DT19:EF19"/>
    <mergeCell ref="EG19:ES19"/>
    <mergeCell ref="A20:BW20"/>
    <mergeCell ref="BX20:CE20"/>
    <mergeCell ref="CF20:CR20"/>
    <mergeCell ref="CT20:DF20"/>
    <mergeCell ref="DG20:DS20"/>
    <mergeCell ref="DT20:EF20"/>
    <mergeCell ref="EG20:ES20"/>
    <mergeCell ref="CF18:CR18"/>
    <mergeCell ref="CT18:DF18"/>
    <mergeCell ref="DG18:DS18"/>
    <mergeCell ref="DT18:EF18"/>
    <mergeCell ref="EG18:ES18"/>
    <mergeCell ref="A19:BW19"/>
    <mergeCell ref="BX19:CE19"/>
    <mergeCell ref="CF19:CR19"/>
    <mergeCell ref="CT19:DF19"/>
    <mergeCell ref="DG19:DS19"/>
    <mergeCell ref="EG101:ES101"/>
    <mergeCell ref="A99:BW99"/>
    <mergeCell ref="BX99:CE99"/>
    <mergeCell ref="BX102:CE102"/>
    <mergeCell ref="CF102:CR102"/>
    <mergeCell ref="CT102:DE102"/>
    <mergeCell ref="DG102:DS102"/>
    <mergeCell ref="DT102:EF102"/>
    <mergeCell ref="EG102:ES102"/>
    <mergeCell ref="A101:BW101"/>
    <mergeCell ref="BX101:CE101"/>
    <mergeCell ref="CF101:CR101"/>
    <mergeCell ref="CT101:DE101"/>
    <mergeCell ref="DG101:DS101"/>
    <mergeCell ref="DT101:EF101"/>
    <mergeCell ref="A98:BW98"/>
    <mergeCell ref="BX98:CE98"/>
    <mergeCell ref="CF98:CR98"/>
    <mergeCell ref="CT98:DF98"/>
    <mergeCell ref="DG98:DS98"/>
    <mergeCell ref="EG99:ES99"/>
    <mergeCell ref="DT97:EF97"/>
    <mergeCell ref="CF99:CR99"/>
    <mergeCell ref="CT99:DF99"/>
    <mergeCell ref="DG99:DS99"/>
    <mergeCell ref="DT99:EF99"/>
    <mergeCell ref="EG97:ES97"/>
    <mergeCell ref="EG96:ES96"/>
    <mergeCell ref="A95:BW95"/>
    <mergeCell ref="BX95:CE95"/>
    <mergeCell ref="DT98:EF98"/>
    <mergeCell ref="EG98:ES98"/>
    <mergeCell ref="A97:BW97"/>
    <mergeCell ref="BX97:CE97"/>
    <mergeCell ref="CF97:CR97"/>
    <mergeCell ref="CT97:DF97"/>
    <mergeCell ref="DG97:DS97"/>
    <mergeCell ref="A96:BW96"/>
    <mergeCell ref="BX96:CE96"/>
    <mergeCell ref="CF96:CR96"/>
    <mergeCell ref="CT96:DF96"/>
    <mergeCell ref="DG96:DS96"/>
    <mergeCell ref="DT96:EF96"/>
    <mergeCell ref="A94:BW94"/>
    <mergeCell ref="BX94:CE94"/>
    <mergeCell ref="CF94:CR94"/>
    <mergeCell ref="CT94:DF94"/>
    <mergeCell ref="DG94:DS94"/>
    <mergeCell ref="EG95:ES95"/>
    <mergeCell ref="DT93:EF93"/>
    <mergeCell ref="CF95:CR95"/>
    <mergeCell ref="CT95:DF95"/>
    <mergeCell ref="DG95:DS95"/>
    <mergeCell ref="DT95:EF95"/>
    <mergeCell ref="EG93:ES93"/>
    <mergeCell ref="EG92:ES92"/>
    <mergeCell ref="A91:BW91"/>
    <mergeCell ref="BX91:CE91"/>
    <mergeCell ref="DT94:EF94"/>
    <mergeCell ref="EG94:ES94"/>
    <mergeCell ref="A93:BW93"/>
    <mergeCell ref="BX93:CE93"/>
    <mergeCell ref="CF93:CR93"/>
    <mergeCell ref="CT93:DF93"/>
    <mergeCell ref="DG93:DS93"/>
    <mergeCell ref="A92:BW92"/>
    <mergeCell ref="BX92:CE92"/>
    <mergeCell ref="CF92:CR92"/>
    <mergeCell ref="CT92:DF92"/>
    <mergeCell ref="DG92:DS92"/>
    <mergeCell ref="DT92:EF92"/>
    <mergeCell ref="DG89:DS89"/>
    <mergeCell ref="EG91:ES91"/>
    <mergeCell ref="A90:BW90"/>
    <mergeCell ref="BX90:CE90"/>
    <mergeCell ref="CF90:CR90"/>
    <mergeCell ref="CT90:DF90"/>
    <mergeCell ref="CF91:CR91"/>
    <mergeCell ref="CT91:DF91"/>
    <mergeCell ref="DG91:DS91"/>
    <mergeCell ref="DT91:EF91"/>
    <mergeCell ref="EG88:ES88"/>
    <mergeCell ref="DG90:DS90"/>
    <mergeCell ref="DT90:EF90"/>
    <mergeCell ref="EG90:ES90"/>
    <mergeCell ref="CF89:CR89"/>
    <mergeCell ref="CT89:DF89"/>
    <mergeCell ref="DT89:EF89"/>
    <mergeCell ref="EG89:ES89"/>
    <mergeCell ref="A88:BW88"/>
    <mergeCell ref="BX88:CE88"/>
    <mergeCell ref="CF88:CR88"/>
    <mergeCell ref="CT88:DF88"/>
    <mergeCell ref="DG88:DS88"/>
    <mergeCell ref="DT88:EF88"/>
    <mergeCell ref="A89:BW89"/>
    <mergeCell ref="BX89:CE89"/>
    <mergeCell ref="EG86:ES86"/>
    <mergeCell ref="A87:BW87"/>
    <mergeCell ref="BX87:CE87"/>
    <mergeCell ref="CF87:CR87"/>
    <mergeCell ref="CT87:DF87"/>
    <mergeCell ref="DG87:DS87"/>
    <mergeCell ref="DT87:EF87"/>
    <mergeCell ref="EG87:ES87"/>
    <mergeCell ref="A86:BW86"/>
    <mergeCell ref="BX86:CE86"/>
    <mergeCell ref="CF86:CR86"/>
    <mergeCell ref="CT86:DF86"/>
    <mergeCell ref="DG86:DS86"/>
    <mergeCell ref="DT86:EF86"/>
    <mergeCell ref="EG84:ES84"/>
    <mergeCell ref="A85:BW85"/>
    <mergeCell ref="BX85:CE85"/>
    <mergeCell ref="CF85:CR85"/>
    <mergeCell ref="CT85:DF85"/>
    <mergeCell ref="DG85:DS85"/>
    <mergeCell ref="DT85:EF85"/>
    <mergeCell ref="EG85:ES85"/>
    <mergeCell ref="A84:BW84"/>
    <mergeCell ref="BX84:CE84"/>
    <mergeCell ref="CF84:CR84"/>
    <mergeCell ref="CT84:DF84"/>
    <mergeCell ref="DG84:DS84"/>
    <mergeCell ref="DT84:EF84"/>
    <mergeCell ref="EG82:ES82"/>
    <mergeCell ref="A83:BW83"/>
    <mergeCell ref="BX83:CE83"/>
    <mergeCell ref="CF83:CR83"/>
    <mergeCell ref="CT83:DF83"/>
    <mergeCell ref="DG83:DS83"/>
    <mergeCell ref="DT83:EF83"/>
    <mergeCell ref="EG83:ES83"/>
    <mergeCell ref="A82:BW82"/>
    <mergeCell ref="BX82:CE82"/>
    <mergeCell ref="CF82:CR82"/>
    <mergeCell ref="CT82:DF82"/>
    <mergeCell ref="DG82:DS82"/>
    <mergeCell ref="DT82:EF82"/>
    <mergeCell ref="EG80:ES80"/>
    <mergeCell ref="A81:BW81"/>
    <mergeCell ref="BX81:CE81"/>
    <mergeCell ref="CF81:CR81"/>
    <mergeCell ref="CT81:DF81"/>
    <mergeCell ref="DG81:DS81"/>
    <mergeCell ref="DT81:EF81"/>
    <mergeCell ref="EG81:ES81"/>
    <mergeCell ref="A80:BW80"/>
    <mergeCell ref="BX80:CE80"/>
    <mergeCell ref="CF80:CR80"/>
    <mergeCell ref="CT80:DF80"/>
    <mergeCell ref="DG80:DS80"/>
    <mergeCell ref="DT80:EF80"/>
    <mergeCell ref="EG78:ES78"/>
    <mergeCell ref="A79:BW79"/>
    <mergeCell ref="BX79:CE79"/>
    <mergeCell ref="CF79:CR79"/>
    <mergeCell ref="CT79:DF79"/>
    <mergeCell ref="DG79:DS79"/>
    <mergeCell ref="DT79:EF79"/>
    <mergeCell ref="EG79:ES79"/>
    <mergeCell ref="A78:BW78"/>
    <mergeCell ref="BX78:CE78"/>
    <mergeCell ref="CF78:CR78"/>
    <mergeCell ref="CT78:DF78"/>
    <mergeCell ref="DG78:DS78"/>
    <mergeCell ref="DT78:EF78"/>
    <mergeCell ref="EG76:ES76"/>
    <mergeCell ref="A77:BW77"/>
    <mergeCell ref="BX77:CE77"/>
    <mergeCell ref="CF77:CR77"/>
    <mergeCell ref="CT77:DF77"/>
    <mergeCell ref="DG77:DS77"/>
    <mergeCell ref="DT77:EF77"/>
    <mergeCell ref="EG77:ES77"/>
    <mergeCell ref="A76:BW76"/>
    <mergeCell ref="BX76:CE76"/>
    <mergeCell ref="CF76:CR76"/>
    <mergeCell ref="CT76:DF76"/>
    <mergeCell ref="DG76:DS76"/>
    <mergeCell ref="DT76:EF76"/>
    <mergeCell ref="EG74:ES74"/>
    <mergeCell ref="A75:BW75"/>
    <mergeCell ref="BX75:CE75"/>
    <mergeCell ref="CF75:CR75"/>
    <mergeCell ref="CT75:DF75"/>
    <mergeCell ref="DG75:DS75"/>
    <mergeCell ref="DT75:EF75"/>
    <mergeCell ref="EG75:ES75"/>
    <mergeCell ref="A74:BW74"/>
    <mergeCell ref="BX74:CE74"/>
    <mergeCell ref="CF74:CR74"/>
    <mergeCell ref="CT74:DF74"/>
    <mergeCell ref="DG74:DS74"/>
    <mergeCell ref="DT74:EF74"/>
    <mergeCell ref="EG72:ES72"/>
    <mergeCell ref="A73:BW73"/>
    <mergeCell ref="BX73:CE73"/>
    <mergeCell ref="CF73:CR73"/>
    <mergeCell ref="CT73:DF73"/>
    <mergeCell ref="DG73:DS73"/>
    <mergeCell ref="DT73:EF73"/>
    <mergeCell ref="EG73:ES73"/>
    <mergeCell ref="A72:BW72"/>
    <mergeCell ref="BX72:CE72"/>
    <mergeCell ref="CF72:CR72"/>
    <mergeCell ref="CT72:DF72"/>
    <mergeCell ref="DG72:DS72"/>
    <mergeCell ref="DT72:EF72"/>
    <mergeCell ref="EG70:ES70"/>
    <mergeCell ref="A71:BW71"/>
    <mergeCell ref="BX71:CE71"/>
    <mergeCell ref="CF71:CR71"/>
    <mergeCell ref="CT71:DF71"/>
    <mergeCell ref="DG71:DS71"/>
    <mergeCell ref="DT71:EF71"/>
    <mergeCell ref="EG71:ES71"/>
    <mergeCell ref="A70:BW70"/>
    <mergeCell ref="BX70:CE70"/>
    <mergeCell ref="CF70:CR70"/>
    <mergeCell ref="CT70:DF70"/>
    <mergeCell ref="DG70:DS70"/>
    <mergeCell ref="DT70:EF70"/>
    <mergeCell ref="EG68:ES68"/>
    <mergeCell ref="A69:BW69"/>
    <mergeCell ref="BX69:CE69"/>
    <mergeCell ref="CF69:CR69"/>
    <mergeCell ref="CT69:DF69"/>
    <mergeCell ref="DG69:DS69"/>
    <mergeCell ref="DT69:EF69"/>
    <mergeCell ref="EG69:ES69"/>
    <mergeCell ref="A68:BW68"/>
    <mergeCell ref="BX68:CE68"/>
    <mergeCell ref="CF68:CR68"/>
    <mergeCell ref="CT68:DF68"/>
    <mergeCell ref="DG68:DS68"/>
    <mergeCell ref="DT68:EF68"/>
    <mergeCell ref="EG66:ES66"/>
    <mergeCell ref="A67:BW67"/>
    <mergeCell ref="BX67:CE67"/>
    <mergeCell ref="CF67:CR67"/>
    <mergeCell ref="CT67:DF67"/>
    <mergeCell ref="DG67:DS67"/>
    <mergeCell ref="DT67:EF67"/>
    <mergeCell ref="EG67:ES67"/>
    <mergeCell ref="A66:BW66"/>
    <mergeCell ref="BX66:CE66"/>
    <mergeCell ref="CF66:CR66"/>
    <mergeCell ref="CT66:DF66"/>
    <mergeCell ref="DG66:DS66"/>
    <mergeCell ref="DT66:EF66"/>
    <mergeCell ref="EG64:ES64"/>
    <mergeCell ref="A65:BW65"/>
    <mergeCell ref="BX65:CE65"/>
    <mergeCell ref="CF65:CR65"/>
    <mergeCell ref="CT65:DF65"/>
    <mergeCell ref="DG65:DS65"/>
    <mergeCell ref="DT65:EF65"/>
    <mergeCell ref="EG65:ES65"/>
    <mergeCell ref="A64:BW64"/>
    <mergeCell ref="BX64:CE64"/>
    <mergeCell ref="CF64:CR64"/>
    <mergeCell ref="CT64:DF64"/>
    <mergeCell ref="DG64:DS64"/>
    <mergeCell ref="DT64:EF64"/>
    <mergeCell ref="EG62:ES62"/>
    <mergeCell ref="A63:BW63"/>
    <mergeCell ref="BX63:CE63"/>
    <mergeCell ref="CF63:CR63"/>
    <mergeCell ref="CT63:DF63"/>
    <mergeCell ref="DG63:DS63"/>
    <mergeCell ref="DT63:EF63"/>
    <mergeCell ref="EG63:ES63"/>
    <mergeCell ref="A62:BW62"/>
    <mergeCell ref="BX62:CE62"/>
    <mergeCell ref="CF62:CR62"/>
    <mergeCell ref="CT62:DF62"/>
    <mergeCell ref="DG62:DS62"/>
    <mergeCell ref="DT62:EF62"/>
    <mergeCell ref="EG60:ES60"/>
    <mergeCell ref="A61:BW61"/>
    <mergeCell ref="BX61:CE61"/>
    <mergeCell ref="CF61:CR61"/>
    <mergeCell ref="CT61:DF61"/>
    <mergeCell ref="DG61:DS61"/>
    <mergeCell ref="DT61:EF61"/>
    <mergeCell ref="EG61:ES61"/>
    <mergeCell ref="A60:BW60"/>
    <mergeCell ref="BX60:CE60"/>
    <mergeCell ref="CF60:CR60"/>
    <mergeCell ref="CT60:DF60"/>
    <mergeCell ref="DG60:DS60"/>
    <mergeCell ref="DT60:EF60"/>
    <mergeCell ref="EG58:ES58"/>
    <mergeCell ref="A59:BW59"/>
    <mergeCell ref="BX59:CE59"/>
    <mergeCell ref="CF59:CR59"/>
    <mergeCell ref="CT59:DF59"/>
    <mergeCell ref="DG59:DS59"/>
    <mergeCell ref="DT59:EF59"/>
    <mergeCell ref="EG59:ES59"/>
    <mergeCell ref="A58:BW58"/>
    <mergeCell ref="BX58:CE58"/>
    <mergeCell ref="CF58:CR58"/>
    <mergeCell ref="CT58:DF58"/>
    <mergeCell ref="DG58:DS58"/>
    <mergeCell ref="DT58:EF58"/>
    <mergeCell ref="EG56:ES56"/>
    <mergeCell ref="A57:BW57"/>
    <mergeCell ref="BX57:CE57"/>
    <mergeCell ref="CF57:CR57"/>
    <mergeCell ref="CT57:DF57"/>
    <mergeCell ref="DG57:DS57"/>
    <mergeCell ref="DT57:EF57"/>
    <mergeCell ref="EG57:ES57"/>
    <mergeCell ref="A56:BW56"/>
    <mergeCell ref="BX56:CE56"/>
    <mergeCell ref="CF56:CR56"/>
    <mergeCell ref="CT56:DF56"/>
    <mergeCell ref="DG56:DS56"/>
    <mergeCell ref="DT56:EF56"/>
    <mergeCell ref="EG54:ES54"/>
    <mergeCell ref="A55:BW55"/>
    <mergeCell ref="BX55:CE55"/>
    <mergeCell ref="CF55:CR55"/>
    <mergeCell ref="CT55:DF55"/>
    <mergeCell ref="DG55:DS55"/>
    <mergeCell ref="DT55:EF55"/>
    <mergeCell ref="EG55:ES55"/>
    <mergeCell ref="A54:BW54"/>
    <mergeCell ref="BX54:CE54"/>
    <mergeCell ref="CF54:CR54"/>
    <mergeCell ref="CT54:DF54"/>
    <mergeCell ref="DG54:DS54"/>
    <mergeCell ref="DT54:EF54"/>
    <mergeCell ref="EG52:ES52"/>
    <mergeCell ref="A53:BW53"/>
    <mergeCell ref="BX53:CE53"/>
    <mergeCell ref="CF53:CR53"/>
    <mergeCell ref="CT53:DF53"/>
    <mergeCell ref="DG53:DS53"/>
    <mergeCell ref="DT53:EF53"/>
    <mergeCell ref="EG53:ES53"/>
    <mergeCell ref="A52:BW52"/>
    <mergeCell ref="BX52:CE52"/>
    <mergeCell ref="CF52:CR52"/>
    <mergeCell ref="CT52:DF52"/>
    <mergeCell ref="DG52:DS52"/>
    <mergeCell ref="DT52:EF52"/>
    <mergeCell ref="EG50:ES50"/>
    <mergeCell ref="A51:BW51"/>
    <mergeCell ref="BX51:CE51"/>
    <mergeCell ref="CF51:CR51"/>
    <mergeCell ref="CT51:DF51"/>
    <mergeCell ref="DG51:DS51"/>
    <mergeCell ref="DT51:EF51"/>
    <mergeCell ref="EG51:ES51"/>
    <mergeCell ref="A50:BW50"/>
    <mergeCell ref="BX50:CE50"/>
    <mergeCell ref="CF50:CR50"/>
    <mergeCell ref="CT50:DF50"/>
    <mergeCell ref="DG50:DS50"/>
    <mergeCell ref="DT50:EF50"/>
    <mergeCell ref="EG48:ES48"/>
    <mergeCell ref="A49:BW49"/>
    <mergeCell ref="BX49:CE49"/>
    <mergeCell ref="CF49:CR49"/>
    <mergeCell ref="CT49:DF49"/>
    <mergeCell ref="DG49:DS49"/>
    <mergeCell ref="DT49:EF49"/>
    <mergeCell ref="EG49:ES49"/>
    <mergeCell ref="A48:BW48"/>
    <mergeCell ref="BX48:CE48"/>
    <mergeCell ref="CF48:CR48"/>
    <mergeCell ref="CT48:DF48"/>
    <mergeCell ref="DG48:DS48"/>
    <mergeCell ref="DT48:EF48"/>
    <mergeCell ref="EG46:ES46"/>
    <mergeCell ref="A47:BW47"/>
    <mergeCell ref="BX47:CE47"/>
    <mergeCell ref="CF47:CR47"/>
    <mergeCell ref="CT47:DF47"/>
    <mergeCell ref="DG47:DS47"/>
    <mergeCell ref="DT47:EF47"/>
    <mergeCell ref="EG47:ES47"/>
    <mergeCell ref="A46:BW46"/>
    <mergeCell ref="BX46:CE46"/>
    <mergeCell ref="CF46:CR46"/>
    <mergeCell ref="CT46:DF46"/>
    <mergeCell ref="DG46:DS46"/>
    <mergeCell ref="DT46:EF46"/>
    <mergeCell ref="EG44:ES44"/>
    <mergeCell ref="A45:BW45"/>
    <mergeCell ref="BX45:CE45"/>
    <mergeCell ref="CF45:CR45"/>
    <mergeCell ref="CT45:DF45"/>
    <mergeCell ref="DG45:DS45"/>
    <mergeCell ref="DT45:EF45"/>
    <mergeCell ref="EG45:ES45"/>
    <mergeCell ref="A44:BW44"/>
    <mergeCell ref="BX44:CE44"/>
    <mergeCell ref="CF44:CR44"/>
    <mergeCell ref="CT44:DF44"/>
    <mergeCell ref="DG44:DS44"/>
    <mergeCell ref="DT44:EF44"/>
    <mergeCell ref="EG42:ES42"/>
    <mergeCell ref="A43:BW43"/>
    <mergeCell ref="BX43:CE43"/>
    <mergeCell ref="CF43:CR43"/>
    <mergeCell ref="CT43:DF43"/>
    <mergeCell ref="DG43:DS43"/>
    <mergeCell ref="DT43:EF43"/>
    <mergeCell ref="EG43:ES43"/>
    <mergeCell ref="A42:BW42"/>
    <mergeCell ref="BX42:CE42"/>
    <mergeCell ref="CF42:CR42"/>
    <mergeCell ref="CT42:DF42"/>
    <mergeCell ref="DG42:DS42"/>
    <mergeCell ref="DT42:EF42"/>
    <mergeCell ref="EG40:ES40"/>
    <mergeCell ref="A41:BW41"/>
    <mergeCell ref="BX41:CE41"/>
    <mergeCell ref="CF41:CR41"/>
    <mergeCell ref="CT41:DF41"/>
    <mergeCell ref="DG41:DS41"/>
    <mergeCell ref="DT41:EF41"/>
    <mergeCell ref="EG41:ES41"/>
    <mergeCell ref="A40:BW40"/>
    <mergeCell ref="BX40:CE40"/>
    <mergeCell ref="CF40:CR40"/>
    <mergeCell ref="CT40:DF40"/>
    <mergeCell ref="DG40:DS40"/>
    <mergeCell ref="DT40:EF40"/>
    <mergeCell ref="EG38:ES38"/>
    <mergeCell ref="A39:BW39"/>
    <mergeCell ref="BX39:CE39"/>
    <mergeCell ref="CF39:CR39"/>
    <mergeCell ref="CT39:DF39"/>
    <mergeCell ref="DG39:DS39"/>
    <mergeCell ref="DT39:EF39"/>
    <mergeCell ref="EG39:ES39"/>
    <mergeCell ref="A38:BW38"/>
    <mergeCell ref="BX38:CE38"/>
    <mergeCell ref="CF38:CR38"/>
    <mergeCell ref="CT38:DF38"/>
    <mergeCell ref="DG38:DS38"/>
    <mergeCell ref="DT38:EF38"/>
    <mergeCell ref="EG36:ES36"/>
    <mergeCell ref="A37:BW37"/>
    <mergeCell ref="BX37:CE37"/>
    <mergeCell ref="CF37:CR37"/>
    <mergeCell ref="CT37:DF37"/>
    <mergeCell ref="DG37:DS37"/>
    <mergeCell ref="EG34:ES35"/>
    <mergeCell ref="A35:BW35"/>
    <mergeCell ref="DT37:EF37"/>
    <mergeCell ref="EG37:ES37"/>
    <mergeCell ref="A36:BW36"/>
    <mergeCell ref="BX36:CE36"/>
    <mergeCell ref="CF36:CR36"/>
    <mergeCell ref="CT36:DF36"/>
    <mergeCell ref="DG36:DS36"/>
    <mergeCell ref="DT36:EF36"/>
    <mergeCell ref="DG33:DS33"/>
    <mergeCell ref="DT33:EF33"/>
    <mergeCell ref="A34:BW34"/>
    <mergeCell ref="BX34:CE35"/>
    <mergeCell ref="CF34:CR35"/>
    <mergeCell ref="CS34:CS35"/>
    <mergeCell ref="CT34:DF35"/>
    <mergeCell ref="DG34:DS35"/>
    <mergeCell ref="DT34:EF35"/>
    <mergeCell ref="EG33:ES33"/>
    <mergeCell ref="A32:BW32"/>
    <mergeCell ref="BX32:CE32"/>
    <mergeCell ref="CF32:CR32"/>
    <mergeCell ref="CT32:DF32"/>
    <mergeCell ref="DG32:DS32"/>
    <mergeCell ref="A33:BW33"/>
    <mergeCell ref="BX33:CE33"/>
    <mergeCell ref="CF33:CR33"/>
    <mergeCell ref="CT33:DF33"/>
    <mergeCell ref="A31:BW31"/>
    <mergeCell ref="BX31:CE31"/>
    <mergeCell ref="DT32:EF32"/>
    <mergeCell ref="EG32:ES32"/>
    <mergeCell ref="A30:BW30"/>
    <mergeCell ref="BX30:CE30"/>
    <mergeCell ref="CF30:CR30"/>
    <mergeCell ref="CT30:DF30"/>
    <mergeCell ref="DG30:DS30"/>
    <mergeCell ref="EG31:ES31"/>
    <mergeCell ref="DT29:EF29"/>
    <mergeCell ref="CF31:CR31"/>
    <mergeCell ref="CT31:DF31"/>
    <mergeCell ref="DG31:DS31"/>
    <mergeCell ref="DT31:EF31"/>
    <mergeCell ref="EG29:ES29"/>
    <mergeCell ref="EG28:ES28"/>
    <mergeCell ref="A27:BW27"/>
    <mergeCell ref="BX27:CE27"/>
    <mergeCell ref="DT30:EF30"/>
    <mergeCell ref="EG30:ES30"/>
    <mergeCell ref="A29:BW29"/>
    <mergeCell ref="BX29:CE29"/>
    <mergeCell ref="CF29:CR29"/>
    <mergeCell ref="CT29:DF29"/>
    <mergeCell ref="DG29:DS29"/>
    <mergeCell ref="A28:BW28"/>
    <mergeCell ref="BX28:CE28"/>
    <mergeCell ref="CF28:CR28"/>
    <mergeCell ref="CT28:DF28"/>
    <mergeCell ref="DG28:DS28"/>
    <mergeCell ref="DT28:EF28"/>
    <mergeCell ref="DT27:EF27"/>
    <mergeCell ref="DT24:EF25"/>
    <mergeCell ref="EG24:ES25"/>
    <mergeCell ref="DT26:EF26"/>
    <mergeCell ref="EG26:ES26"/>
    <mergeCell ref="EG27:ES27"/>
    <mergeCell ref="A26:BW26"/>
    <mergeCell ref="BX26:CE26"/>
    <mergeCell ref="CF26:CR26"/>
    <mergeCell ref="CT26:DF26"/>
    <mergeCell ref="DG26:DS26"/>
    <mergeCell ref="CF27:CR27"/>
    <mergeCell ref="CT27:DF27"/>
    <mergeCell ref="DG27:DS27"/>
    <mergeCell ref="A24:BW24"/>
    <mergeCell ref="BX24:CE25"/>
    <mergeCell ref="CF24:CR25"/>
    <mergeCell ref="CS24:CS25"/>
    <mergeCell ref="CT24:DF25"/>
    <mergeCell ref="DG24:DS25"/>
    <mergeCell ref="A25:BW25"/>
    <mergeCell ref="EG22:ES22"/>
    <mergeCell ref="A23:BW23"/>
    <mergeCell ref="BX23:CE23"/>
    <mergeCell ref="CF23:CR23"/>
    <mergeCell ref="CT23:DF23"/>
    <mergeCell ref="DG23:DS23"/>
    <mergeCell ref="DT23:EF23"/>
    <mergeCell ref="EG23:ES23"/>
    <mergeCell ref="A22:BW22"/>
    <mergeCell ref="BX22:CE22"/>
    <mergeCell ref="CF22:CR22"/>
    <mergeCell ref="CT22:DF22"/>
    <mergeCell ref="DG22:DS22"/>
    <mergeCell ref="DT22:EF22"/>
    <mergeCell ref="EG17:ES17"/>
    <mergeCell ref="A21:BW21"/>
    <mergeCell ref="BX21:CE21"/>
    <mergeCell ref="CF21:CR21"/>
    <mergeCell ref="CT21:DF21"/>
    <mergeCell ref="DG21:DS21"/>
    <mergeCell ref="DT21:EF21"/>
    <mergeCell ref="EG21:ES21"/>
    <mergeCell ref="A17:BW17"/>
    <mergeCell ref="BX17:CE17"/>
    <mergeCell ref="CF17:CR17"/>
    <mergeCell ref="CT17:DF17"/>
    <mergeCell ref="DG17:DS17"/>
    <mergeCell ref="DT17:EF17"/>
    <mergeCell ref="A18:BW18"/>
    <mergeCell ref="BX18:CE18"/>
    <mergeCell ref="EG15:ES15"/>
    <mergeCell ref="A16:BW16"/>
    <mergeCell ref="BX16:CE16"/>
    <mergeCell ref="CF16:CR16"/>
    <mergeCell ref="CT16:DF16"/>
    <mergeCell ref="DG16:DS16"/>
    <mergeCell ref="DT16:EF16"/>
    <mergeCell ref="EG16:ES16"/>
    <mergeCell ref="A15:BW15"/>
    <mergeCell ref="BX15:CE15"/>
    <mergeCell ref="CF15:CR15"/>
    <mergeCell ref="CT15:DF15"/>
    <mergeCell ref="DG15:DS15"/>
    <mergeCell ref="DT15:EF15"/>
    <mergeCell ref="EG13:ES13"/>
    <mergeCell ref="A14:BW14"/>
    <mergeCell ref="BX14:CE14"/>
    <mergeCell ref="CF14:CR14"/>
    <mergeCell ref="CT14:DF14"/>
    <mergeCell ref="DG14:DS14"/>
    <mergeCell ref="DT14:EF14"/>
    <mergeCell ref="EG14:ES14"/>
    <mergeCell ref="A13:BW13"/>
    <mergeCell ref="BX13:CE13"/>
    <mergeCell ref="CF13:CR13"/>
    <mergeCell ref="CT13:DF13"/>
    <mergeCell ref="DG13:DS13"/>
    <mergeCell ref="DT13:EF13"/>
    <mergeCell ref="EG11:ES11"/>
    <mergeCell ref="A12:BW12"/>
    <mergeCell ref="BX12:CE12"/>
    <mergeCell ref="CF12:CR12"/>
    <mergeCell ref="CT12:DF12"/>
    <mergeCell ref="DG12:DS12"/>
    <mergeCell ref="DT12:EF12"/>
    <mergeCell ref="EG12:ES12"/>
    <mergeCell ref="A11:BW11"/>
    <mergeCell ref="BX11:CE11"/>
    <mergeCell ref="EG8:ES8"/>
    <mergeCell ref="EG9:ES9"/>
    <mergeCell ref="A10:BW10"/>
    <mergeCell ref="BX10:CE10"/>
    <mergeCell ref="CF10:CR10"/>
    <mergeCell ref="CT10:DF10"/>
    <mergeCell ref="DG10:DS10"/>
    <mergeCell ref="DG9:DS9"/>
    <mergeCell ref="DT9:EF9"/>
    <mergeCell ref="EG10:ES10"/>
    <mergeCell ref="DT11:EF11"/>
    <mergeCell ref="DT8:EF8"/>
    <mergeCell ref="DT10:EF10"/>
    <mergeCell ref="CF8:CR8"/>
    <mergeCell ref="CT8:DF8"/>
    <mergeCell ref="DG8:DS8"/>
    <mergeCell ref="CT7:DF7"/>
    <mergeCell ref="A8:BW8"/>
    <mergeCell ref="BX8:CE8"/>
    <mergeCell ref="CF11:CR11"/>
    <mergeCell ref="CT11:DF11"/>
    <mergeCell ref="DG11:DS11"/>
    <mergeCell ref="CT4:ES4"/>
    <mergeCell ref="CT5:DF6"/>
    <mergeCell ref="EG5:ES6"/>
    <mergeCell ref="A9:BW9"/>
    <mergeCell ref="BX9:CE9"/>
    <mergeCell ref="CF9:CR9"/>
    <mergeCell ref="CT9:DF9"/>
    <mergeCell ref="DG5:DS6"/>
    <mergeCell ref="DT5:EF6"/>
    <mergeCell ref="CF7:CR7"/>
    <mergeCell ref="DT7:EF7"/>
    <mergeCell ref="A7:BW7"/>
    <mergeCell ref="BX7:CE7"/>
    <mergeCell ref="DG7:DS7"/>
    <mergeCell ref="EG7:ES7"/>
    <mergeCell ref="A2:ES2"/>
    <mergeCell ref="A4:BW6"/>
    <mergeCell ref="BX4:CE6"/>
    <mergeCell ref="CF4:CR6"/>
    <mergeCell ref="CS4:CS6"/>
  </mergeCells>
  <printOptions/>
  <pageMargins left="0.5905511811023623" right="0.5905511811023623" top="0.5905511811023623" bottom="0.5905511811023623" header="0.1968503937007874" footer="0.1968503937007874"/>
  <pageSetup fitToHeight="3"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9" max="14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W48"/>
  <sheetViews>
    <sheetView view="pageBreakPreview" zoomScale="110" zoomScaleSheetLayoutView="110" zoomScalePageLayoutView="0" workbookViewId="0" topLeftCell="A1">
      <selection activeCell="I31" sqref="I31"/>
    </sheetView>
  </sheetViews>
  <sheetFormatPr defaultColWidth="0.875" defaultRowHeight="12.75"/>
  <cols>
    <col min="1" max="90" width="0.875" style="1" customWidth="1"/>
    <col min="91" max="91" width="50.75390625" style="1" customWidth="1"/>
    <col min="92" max="98" width="0.875" style="1" customWidth="1"/>
    <col min="99" max="99" width="2.125" style="1" customWidth="1"/>
    <col min="100" max="108" width="0.875" style="1" customWidth="1"/>
    <col min="109" max="109" width="0.12890625" style="1" customWidth="1"/>
    <col min="110" max="121" width="0.875" style="1" customWidth="1"/>
    <col min="122" max="122" width="4.125" style="1" customWidth="1"/>
    <col min="123" max="134" width="0.875" style="1" customWidth="1"/>
    <col min="135" max="135" width="3.25390625" style="1" customWidth="1"/>
    <col min="136" max="147" width="0.875" style="1" customWidth="1"/>
    <col min="148" max="148" width="2.125" style="1" customWidth="1"/>
    <col min="149" max="152" width="0.875" style="1" customWidth="1"/>
    <col min="153" max="153" width="11.75390625" style="1" customWidth="1"/>
    <col min="154" max="16384" width="0.875" style="1" customWidth="1"/>
  </cols>
  <sheetData>
    <row r="1" spans="2:148" s="4" customFormat="1" ht="13.5" customHeight="1">
      <c r="B1" s="115" t="s">
        <v>248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</row>
    <row r="2" ht="7.5" customHeight="1"/>
    <row r="3" spans="1:148" ht="11.25" customHeight="1">
      <c r="A3" s="117" t="s">
        <v>162</v>
      </c>
      <c r="B3" s="117"/>
      <c r="C3" s="117"/>
      <c r="D3" s="117"/>
      <c r="E3" s="117"/>
      <c r="F3" s="117"/>
      <c r="G3" s="117"/>
      <c r="H3" s="117"/>
      <c r="I3" s="116" t="s">
        <v>0</v>
      </c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7" t="s">
        <v>163</v>
      </c>
      <c r="CO3" s="117"/>
      <c r="CP3" s="117"/>
      <c r="CQ3" s="117"/>
      <c r="CR3" s="117"/>
      <c r="CS3" s="117"/>
      <c r="CT3" s="117"/>
      <c r="CU3" s="117"/>
      <c r="CV3" s="117" t="s">
        <v>164</v>
      </c>
      <c r="CW3" s="117"/>
      <c r="CX3" s="117"/>
      <c r="CY3" s="117"/>
      <c r="CZ3" s="117"/>
      <c r="DA3" s="117"/>
      <c r="DB3" s="117"/>
      <c r="DC3" s="117"/>
      <c r="DD3" s="117"/>
      <c r="DE3" s="117"/>
      <c r="DF3" s="116" t="s">
        <v>3</v>
      </c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</row>
    <row r="4" spans="1:148" ht="11.25" customHeight="1">
      <c r="A4" s="117"/>
      <c r="B4" s="117"/>
      <c r="C4" s="117"/>
      <c r="D4" s="117"/>
      <c r="E4" s="117"/>
      <c r="F4" s="117"/>
      <c r="G4" s="117"/>
      <c r="H4" s="117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74" t="s">
        <v>303</v>
      </c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6"/>
      <c r="DS4" s="74" t="s">
        <v>330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6"/>
      <c r="EF4" s="74" t="s">
        <v>335</v>
      </c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6"/>
    </row>
    <row r="5" spans="1:148" ht="36" customHeight="1">
      <c r="A5" s="117"/>
      <c r="B5" s="117"/>
      <c r="C5" s="117"/>
      <c r="D5" s="117"/>
      <c r="E5" s="117"/>
      <c r="F5" s="117"/>
      <c r="G5" s="117"/>
      <c r="H5" s="117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23" t="s">
        <v>165</v>
      </c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 t="s">
        <v>166</v>
      </c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 t="s">
        <v>167</v>
      </c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</row>
    <row r="6" spans="1:148" ht="11.25">
      <c r="A6" s="114" t="s">
        <v>4</v>
      </c>
      <c r="B6" s="114"/>
      <c r="C6" s="114"/>
      <c r="D6" s="114"/>
      <c r="E6" s="114"/>
      <c r="F6" s="114"/>
      <c r="G6" s="114"/>
      <c r="H6" s="114"/>
      <c r="I6" s="114" t="s">
        <v>5</v>
      </c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 t="s">
        <v>6</v>
      </c>
      <c r="CO6" s="114"/>
      <c r="CP6" s="114"/>
      <c r="CQ6" s="114"/>
      <c r="CR6" s="114"/>
      <c r="CS6" s="114"/>
      <c r="CT6" s="114"/>
      <c r="CU6" s="114"/>
      <c r="CV6" s="114" t="s">
        <v>7</v>
      </c>
      <c r="CW6" s="114"/>
      <c r="CX6" s="114"/>
      <c r="CY6" s="114"/>
      <c r="CZ6" s="114"/>
      <c r="DA6" s="114"/>
      <c r="DB6" s="114"/>
      <c r="DC6" s="114"/>
      <c r="DD6" s="114"/>
      <c r="DE6" s="114"/>
      <c r="DF6" s="114" t="s">
        <v>8</v>
      </c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 t="s">
        <v>9</v>
      </c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 t="s">
        <v>10</v>
      </c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</row>
    <row r="7" spans="1:153" s="4" customFormat="1" ht="12.75" customHeight="1">
      <c r="A7" s="78">
        <v>1</v>
      </c>
      <c r="B7" s="78"/>
      <c r="C7" s="78"/>
      <c r="D7" s="78"/>
      <c r="E7" s="78"/>
      <c r="F7" s="78"/>
      <c r="G7" s="78"/>
      <c r="H7" s="78"/>
      <c r="I7" s="77" t="s">
        <v>249</v>
      </c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8" t="s">
        <v>168</v>
      </c>
      <c r="CO7" s="78"/>
      <c r="CP7" s="78"/>
      <c r="CQ7" s="78"/>
      <c r="CR7" s="78"/>
      <c r="CS7" s="78"/>
      <c r="CT7" s="78"/>
      <c r="CU7" s="78"/>
      <c r="CV7" s="78" t="s">
        <v>31</v>
      </c>
      <c r="CW7" s="78"/>
      <c r="CX7" s="78"/>
      <c r="CY7" s="78"/>
      <c r="CZ7" s="78"/>
      <c r="DA7" s="78"/>
      <c r="DB7" s="78"/>
      <c r="DC7" s="78"/>
      <c r="DD7" s="78"/>
      <c r="DE7" s="78"/>
      <c r="DF7" s="79">
        <f>DF11</f>
        <v>11719184.389999999</v>
      </c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>
        <f>DS11</f>
        <v>11288124.5</v>
      </c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>
        <f>EF11</f>
        <v>11288124.5</v>
      </c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W7" s="9"/>
    </row>
    <row r="8" spans="1:148" s="4" customFormat="1" ht="63" customHeight="1">
      <c r="A8" s="78" t="s">
        <v>169</v>
      </c>
      <c r="B8" s="78"/>
      <c r="C8" s="78"/>
      <c r="D8" s="78"/>
      <c r="E8" s="78"/>
      <c r="F8" s="78"/>
      <c r="G8" s="78"/>
      <c r="H8" s="78"/>
      <c r="I8" s="95" t="s">
        <v>250</v>
      </c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78" t="s">
        <v>170</v>
      </c>
      <c r="CO8" s="78"/>
      <c r="CP8" s="78"/>
      <c r="CQ8" s="78"/>
      <c r="CR8" s="78"/>
      <c r="CS8" s="78"/>
      <c r="CT8" s="78"/>
      <c r="CU8" s="78"/>
      <c r="CV8" s="78" t="s">
        <v>31</v>
      </c>
      <c r="CW8" s="78"/>
      <c r="CX8" s="78"/>
      <c r="CY8" s="78"/>
      <c r="CZ8" s="78"/>
      <c r="DA8" s="78"/>
      <c r="DB8" s="78"/>
      <c r="DC8" s="78"/>
      <c r="DD8" s="78"/>
      <c r="DE8" s="78"/>
      <c r="DF8" s="124">
        <v>0</v>
      </c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6"/>
      <c r="DS8" s="124">
        <v>0</v>
      </c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6"/>
      <c r="EF8" s="124">
        <v>0</v>
      </c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6"/>
    </row>
    <row r="9" spans="1:153" s="4" customFormat="1" ht="24" customHeight="1">
      <c r="A9" s="78" t="s">
        <v>171</v>
      </c>
      <c r="B9" s="78"/>
      <c r="C9" s="78"/>
      <c r="D9" s="78"/>
      <c r="E9" s="78"/>
      <c r="F9" s="78"/>
      <c r="G9" s="78"/>
      <c r="H9" s="78"/>
      <c r="I9" s="95" t="s">
        <v>251</v>
      </c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78" t="s">
        <v>172</v>
      </c>
      <c r="CO9" s="78"/>
      <c r="CP9" s="78"/>
      <c r="CQ9" s="78"/>
      <c r="CR9" s="78"/>
      <c r="CS9" s="78"/>
      <c r="CT9" s="78"/>
      <c r="CU9" s="78"/>
      <c r="CV9" s="78" t="s">
        <v>31</v>
      </c>
      <c r="CW9" s="78"/>
      <c r="CX9" s="78"/>
      <c r="CY9" s="78"/>
      <c r="CZ9" s="78"/>
      <c r="DA9" s="78"/>
      <c r="DB9" s="78"/>
      <c r="DC9" s="78"/>
      <c r="DD9" s="78"/>
      <c r="DE9" s="78"/>
      <c r="DF9" s="124">
        <v>0</v>
      </c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6"/>
      <c r="DS9" s="124">
        <v>0</v>
      </c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6"/>
      <c r="EF9" s="124">
        <v>0</v>
      </c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6"/>
      <c r="EW9" s="9"/>
    </row>
    <row r="10" spans="1:148" s="4" customFormat="1" ht="15" customHeight="1">
      <c r="A10" s="78" t="s">
        <v>173</v>
      </c>
      <c r="B10" s="78"/>
      <c r="C10" s="78"/>
      <c r="D10" s="78"/>
      <c r="E10" s="78"/>
      <c r="F10" s="78"/>
      <c r="G10" s="78"/>
      <c r="H10" s="78"/>
      <c r="I10" s="95" t="s">
        <v>252</v>
      </c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78" t="s">
        <v>175</v>
      </c>
      <c r="CO10" s="78"/>
      <c r="CP10" s="78"/>
      <c r="CQ10" s="78"/>
      <c r="CR10" s="78"/>
      <c r="CS10" s="78"/>
      <c r="CT10" s="78"/>
      <c r="CU10" s="78"/>
      <c r="CV10" s="78" t="s">
        <v>31</v>
      </c>
      <c r="CW10" s="78"/>
      <c r="CX10" s="78"/>
      <c r="CY10" s="78"/>
      <c r="CZ10" s="78"/>
      <c r="DA10" s="78"/>
      <c r="DB10" s="78"/>
      <c r="DC10" s="78"/>
      <c r="DD10" s="78"/>
      <c r="DE10" s="78"/>
      <c r="DF10" s="79">
        <v>0</v>
      </c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>
        <v>0</v>
      </c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>
        <v>0</v>
      </c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</row>
    <row r="11" spans="1:148" s="4" customFormat="1" ht="24" customHeight="1">
      <c r="A11" s="78" t="s">
        <v>174</v>
      </c>
      <c r="B11" s="78"/>
      <c r="C11" s="78"/>
      <c r="D11" s="78"/>
      <c r="E11" s="78"/>
      <c r="F11" s="78"/>
      <c r="G11" s="78"/>
      <c r="H11" s="78"/>
      <c r="I11" s="95" t="s">
        <v>253</v>
      </c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78" t="s">
        <v>176</v>
      </c>
      <c r="CO11" s="78"/>
      <c r="CP11" s="78"/>
      <c r="CQ11" s="78"/>
      <c r="CR11" s="78"/>
      <c r="CS11" s="78"/>
      <c r="CT11" s="78"/>
      <c r="CU11" s="78"/>
      <c r="CV11" s="78" t="s">
        <v>31</v>
      </c>
      <c r="CW11" s="78"/>
      <c r="CX11" s="78"/>
      <c r="CY11" s="78"/>
      <c r="CZ11" s="78"/>
      <c r="DA11" s="78"/>
      <c r="DB11" s="78"/>
      <c r="DC11" s="78"/>
      <c r="DD11" s="78"/>
      <c r="DE11" s="78"/>
      <c r="DF11" s="79">
        <f>DF12+DF15+DF22</f>
        <v>11719184.389999999</v>
      </c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>
        <f>DS14+DS15+DS22</f>
        <v>11288124.5</v>
      </c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>
        <f>EF14+EF15+EF22</f>
        <v>11288124.5</v>
      </c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</row>
    <row r="12" spans="1:148" ht="24.75" customHeight="1">
      <c r="A12" s="70" t="s">
        <v>177</v>
      </c>
      <c r="B12" s="70"/>
      <c r="C12" s="70"/>
      <c r="D12" s="70"/>
      <c r="E12" s="70"/>
      <c r="F12" s="70"/>
      <c r="G12" s="70"/>
      <c r="H12" s="70"/>
      <c r="I12" s="68" t="s">
        <v>179</v>
      </c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70" t="s">
        <v>178</v>
      </c>
      <c r="CO12" s="70"/>
      <c r="CP12" s="70"/>
      <c r="CQ12" s="70"/>
      <c r="CR12" s="70"/>
      <c r="CS12" s="70"/>
      <c r="CT12" s="70"/>
      <c r="CU12" s="70"/>
      <c r="CV12" s="70" t="s">
        <v>31</v>
      </c>
      <c r="CW12" s="70"/>
      <c r="CX12" s="70"/>
      <c r="CY12" s="70"/>
      <c r="CZ12" s="70"/>
      <c r="DA12" s="70"/>
      <c r="DB12" s="70"/>
      <c r="DC12" s="70"/>
      <c r="DD12" s="70"/>
      <c r="DE12" s="70"/>
      <c r="DF12" s="80">
        <f>DF14</f>
        <v>2541007.1399999997</v>
      </c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>
        <f>DS14</f>
        <v>2541007.14</v>
      </c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>
        <f>EF14</f>
        <v>2541007.14</v>
      </c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</row>
    <row r="13" spans="1:148" ht="24" customHeight="1">
      <c r="A13" s="70" t="s">
        <v>180</v>
      </c>
      <c r="B13" s="70"/>
      <c r="C13" s="70"/>
      <c r="D13" s="70"/>
      <c r="E13" s="70"/>
      <c r="F13" s="70"/>
      <c r="G13" s="70"/>
      <c r="H13" s="70"/>
      <c r="I13" s="81" t="s">
        <v>181</v>
      </c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70" t="s">
        <v>182</v>
      </c>
      <c r="CO13" s="70"/>
      <c r="CP13" s="70"/>
      <c r="CQ13" s="70"/>
      <c r="CR13" s="70"/>
      <c r="CS13" s="70"/>
      <c r="CT13" s="70"/>
      <c r="CU13" s="70"/>
      <c r="CV13" s="70" t="s">
        <v>31</v>
      </c>
      <c r="CW13" s="70"/>
      <c r="CX13" s="70"/>
      <c r="CY13" s="70"/>
      <c r="CZ13" s="70"/>
      <c r="DA13" s="70"/>
      <c r="DB13" s="70"/>
      <c r="DC13" s="70"/>
      <c r="DD13" s="70"/>
      <c r="DE13" s="70"/>
      <c r="DF13" s="80">
        <v>0</v>
      </c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>
        <v>0</v>
      </c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>
        <v>0</v>
      </c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</row>
    <row r="14" spans="1:148" s="4" customFormat="1" ht="12.75" customHeight="1">
      <c r="A14" s="78" t="s">
        <v>183</v>
      </c>
      <c r="B14" s="78"/>
      <c r="C14" s="78"/>
      <c r="D14" s="78"/>
      <c r="E14" s="78"/>
      <c r="F14" s="78"/>
      <c r="G14" s="78"/>
      <c r="H14" s="78"/>
      <c r="I14" s="122" t="s">
        <v>207</v>
      </c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78" t="s">
        <v>184</v>
      </c>
      <c r="CO14" s="78"/>
      <c r="CP14" s="78"/>
      <c r="CQ14" s="78"/>
      <c r="CR14" s="78"/>
      <c r="CS14" s="78"/>
      <c r="CT14" s="78"/>
      <c r="CU14" s="78"/>
      <c r="CV14" s="78" t="s">
        <v>31</v>
      </c>
      <c r="CW14" s="78"/>
      <c r="CX14" s="78"/>
      <c r="CY14" s="78"/>
      <c r="CZ14" s="78"/>
      <c r="DA14" s="78"/>
      <c r="DB14" s="78"/>
      <c r="DC14" s="78"/>
      <c r="DD14" s="78"/>
      <c r="DE14" s="78"/>
      <c r="DF14" s="79">
        <f>'2022'!DG71</f>
        <v>2541007.1399999997</v>
      </c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>
        <f>'2023'!DG75</f>
        <v>2541007.14</v>
      </c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>
        <f>'2024'!DG75</f>
        <v>2541007.14</v>
      </c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</row>
    <row r="15" spans="1:148" s="4" customFormat="1" ht="16.5" customHeight="1">
      <c r="A15" s="78" t="s">
        <v>185</v>
      </c>
      <c r="B15" s="78"/>
      <c r="C15" s="78"/>
      <c r="D15" s="78"/>
      <c r="E15" s="78"/>
      <c r="F15" s="78"/>
      <c r="G15" s="78"/>
      <c r="H15" s="78"/>
      <c r="I15" s="100" t="s">
        <v>186</v>
      </c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78" t="s">
        <v>187</v>
      </c>
      <c r="CO15" s="78"/>
      <c r="CP15" s="78"/>
      <c r="CQ15" s="78"/>
      <c r="CR15" s="78"/>
      <c r="CS15" s="78"/>
      <c r="CT15" s="78"/>
      <c r="CU15" s="78"/>
      <c r="CV15" s="78" t="s">
        <v>31</v>
      </c>
      <c r="CW15" s="78"/>
      <c r="CX15" s="78"/>
      <c r="CY15" s="78"/>
      <c r="CZ15" s="78"/>
      <c r="DA15" s="78"/>
      <c r="DB15" s="78"/>
      <c r="DC15" s="78"/>
      <c r="DD15" s="78"/>
      <c r="DE15" s="78"/>
      <c r="DF15" s="79">
        <f>DF17</f>
        <v>3931059.89</v>
      </c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>
        <f>DS17</f>
        <v>3500000</v>
      </c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>
        <f>'2024'!DT75</f>
        <v>3500000</v>
      </c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</row>
    <row r="16" spans="1:148" ht="24" customHeight="1">
      <c r="A16" s="70" t="s">
        <v>188</v>
      </c>
      <c r="B16" s="70"/>
      <c r="C16" s="70"/>
      <c r="D16" s="70"/>
      <c r="E16" s="70"/>
      <c r="F16" s="70"/>
      <c r="G16" s="70"/>
      <c r="H16" s="70"/>
      <c r="I16" s="81" t="s">
        <v>181</v>
      </c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70" t="s">
        <v>189</v>
      </c>
      <c r="CO16" s="70"/>
      <c r="CP16" s="70"/>
      <c r="CQ16" s="70"/>
      <c r="CR16" s="70"/>
      <c r="CS16" s="70"/>
      <c r="CT16" s="70"/>
      <c r="CU16" s="70"/>
      <c r="CV16" s="70" t="s">
        <v>31</v>
      </c>
      <c r="CW16" s="70"/>
      <c r="CX16" s="70"/>
      <c r="CY16" s="70"/>
      <c r="CZ16" s="70"/>
      <c r="DA16" s="70"/>
      <c r="DB16" s="70"/>
      <c r="DC16" s="70"/>
      <c r="DD16" s="70"/>
      <c r="DE16" s="70"/>
      <c r="DF16" s="80">
        <v>0</v>
      </c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>
        <v>0</v>
      </c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>
        <v>0</v>
      </c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</row>
    <row r="17" spans="1:148" ht="12.75" customHeight="1">
      <c r="A17" s="70" t="s">
        <v>190</v>
      </c>
      <c r="B17" s="70"/>
      <c r="C17" s="70"/>
      <c r="D17" s="70"/>
      <c r="E17" s="70"/>
      <c r="F17" s="70"/>
      <c r="G17" s="70"/>
      <c r="H17" s="70"/>
      <c r="I17" s="81" t="s">
        <v>207</v>
      </c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70" t="s">
        <v>191</v>
      </c>
      <c r="CO17" s="70"/>
      <c r="CP17" s="70"/>
      <c r="CQ17" s="70"/>
      <c r="CR17" s="70"/>
      <c r="CS17" s="70"/>
      <c r="CT17" s="70"/>
      <c r="CU17" s="70"/>
      <c r="CV17" s="70" t="s">
        <v>31</v>
      </c>
      <c r="CW17" s="70"/>
      <c r="CX17" s="70"/>
      <c r="CY17" s="70"/>
      <c r="CZ17" s="70"/>
      <c r="DA17" s="70"/>
      <c r="DB17" s="70"/>
      <c r="DC17" s="70"/>
      <c r="DD17" s="70"/>
      <c r="DE17" s="70"/>
      <c r="DF17" s="80">
        <f>'2022'!DT71</f>
        <v>3931059.89</v>
      </c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>
        <f>'2023'!DT75</f>
        <v>3500000</v>
      </c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>
        <f>'2023'!DT75</f>
        <v>3500000</v>
      </c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</row>
    <row r="18" spans="1:148" ht="12.75" customHeight="1">
      <c r="A18" s="70" t="s">
        <v>192</v>
      </c>
      <c r="B18" s="70"/>
      <c r="C18" s="70"/>
      <c r="D18" s="70"/>
      <c r="E18" s="70"/>
      <c r="F18" s="70"/>
      <c r="G18" s="70"/>
      <c r="H18" s="70"/>
      <c r="I18" s="68" t="s">
        <v>254</v>
      </c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70" t="s">
        <v>193</v>
      </c>
      <c r="CO18" s="70"/>
      <c r="CP18" s="70"/>
      <c r="CQ18" s="70"/>
      <c r="CR18" s="70"/>
      <c r="CS18" s="70"/>
      <c r="CT18" s="70"/>
      <c r="CU18" s="70"/>
      <c r="CV18" s="70" t="s">
        <v>31</v>
      </c>
      <c r="CW18" s="70"/>
      <c r="CX18" s="70"/>
      <c r="CY18" s="70"/>
      <c r="CZ18" s="70"/>
      <c r="DA18" s="70"/>
      <c r="DB18" s="70"/>
      <c r="DC18" s="70"/>
      <c r="DD18" s="70"/>
      <c r="DE18" s="70"/>
      <c r="DF18" s="80">
        <v>0</v>
      </c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>
        <v>0</v>
      </c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>
        <v>0</v>
      </c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</row>
    <row r="19" spans="1:148" ht="11.25">
      <c r="A19" s="70" t="s">
        <v>194</v>
      </c>
      <c r="B19" s="70"/>
      <c r="C19" s="70"/>
      <c r="D19" s="70"/>
      <c r="E19" s="70"/>
      <c r="F19" s="70"/>
      <c r="G19" s="70"/>
      <c r="H19" s="70"/>
      <c r="I19" s="68" t="s">
        <v>195</v>
      </c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70" t="s">
        <v>196</v>
      </c>
      <c r="CO19" s="70"/>
      <c r="CP19" s="70"/>
      <c r="CQ19" s="70"/>
      <c r="CR19" s="70"/>
      <c r="CS19" s="70"/>
      <c r="CT19" s="70"/>
      <c r="CU19" s="70"/>
      <c r="CV19" s="70" t="s">
        <v>31</v>
      </c>
      <c r="CW19" s="70"/>
      <c r="CX19" s="70"/>
      <c r="CY19" s="70"/>
      <c r="CZ19" s="70"/>
      <c r="DA19" s="70"/>
      <c r="DB19" s="70"/>
      <c r="DC19" s="70"/>
      <c r="DD19" s="70"/>
      <c r="DE19" s="70"/>
      <c r="DF19" s="80">
        <v>0</v>
      </c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>
        <v>0</v>
      </c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>
        <v>0</v>
      </c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</row>
    <row r="20" spans="1:148" ht="23.25" customHeight="1">
      <c r="A20" s="70" t="s">
        <v>197</v>
      </c>
      <c r="B20" s="70"/>
      <c r="C20" s="70"/>
      <c r="D20" s="70"/>
      <c r="E20" s="70"/>
      <c r="F20" s="70"/>
      <c r="G20" s="70"/>
      <c r="H20" s="70"/>
      <c r="I20" s="81" t="s">
        <v>181</v>
      </c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70" t="s">
        <v>198</v>
      </c>
      <c r="CO20" s="70"/>
      <c r="CP20" s="70"/>
      <c r="CQ20" s="70"/>
      <c r="CR20" s="70"/>
      <c r="CS20" s="70"/>
      <c r="CT20" s="70"/>
      <c r="CU20" s="70"/>
      <c r="CV20" s="70" t="s">
        <v>31</v>
      </c>
      <c r="CW20" s="70"/>
      <c r="CX20" s="70"/>
      <c r="CY20" s="70"/>
      <c r="CZ20" s="70"/>
      <c r="DA20" s="70"/>
      <c r="DB20" s="70"/>
      <c r="DC20" s="70"/>
      <c r="DD20" s="70"/>
      <c r="DE20" s="70"/>
      <c r="DF20" s="80">
        <v>0</v>
      </c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>
        <v>0</v>
      </c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>
        <v>0</v>
      </c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</row>
    <row r="21" spans="1:148" ht="12.75" customHeight="1">
      <c r="A21" s="70" t="s">
        <v>199</v>
      </c>
      <c r="B21" s="70"/>
      <c r="C21" s="70"/>
      <c r="D21" s="70"/>
      <c r="E21" s="70"/>
      <c r="F21" s="70"/>
      <c r="G21" s="70"/>
      <c r="H21" s="70"/>
      <c r="I21" s="81" t="s">
        <v>207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70" t="s">
        <v>200</v>
      </c>
      <c r="CO21" s="70"/>
      <c r="CP21" s="70"/>
      <c r="CQ21" s="70"/>
      <c r="CR21" s="70"/>
      <c r="CS21" s="70"/>
      <c r="CT21" s="70"/>
      <c r="CU21" s="70"/>
      <c r="CV21" s="70" t="s">
        <v>31</v>
      </c>
      <c r="CW21" s="70"/>
      <c r="CX21" s="70"/>
      <c r="CY21" s="70"/>
      <c r="CZ21" s="70"/>
      <c r="DA21" s="70"/>
      <c r="DB21" s="70"/>
      <c r="DC21" s="70"/>
      <c r="DD21" s="70"/>
      <c r="DE21" s="70"/>
      <c r="DF21" s="80">
        <v>0</v>
      </c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>
        <v>0</v>
      </c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>
        <v>0</v>
      </c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</row>
    <row r="22" spans="1:148" s="4" customFormat="1" ht="10.5">
      <c r="A22" s="78" t="s">
        <v>201</v>
      </c>
      <c r="B22" s="78"/>
      <c r="C22" s="78"/>
      <c r="D22" s="78"/>
      <c r="E22" s="78"/>
      <c r="F22" s="78"/>
      <c r="G22" s="78"/>
      <c r="H22" s="78"/>
      <c r="I22" s="100" t="s">
        <v>202</v>
      </c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78" t="s">
        <v>203</v>
      </c>
      <c r="CO22" s="78"/>
      <c r="CP22" s="78"/>
      <c r="CQ22" s="78"/>
      <c r="CR22" s="78"/>
      <c r="CS22" s="78"/>
      <c r="CT22" s="78"/>
      <c r="CU22" s="78"/>
      <c r="CV22" s="78" t="s">
        <v>31</v>
      </c>
      <c r="CW22" s="78"/>
      <c r="CX22" s="78"/>
      <c r="CY22" s="78"/>
      <c r="CZ22" s="78"/>
      <c r="DA22" s="78"/>
      <c r="DB22" s="78"/>
      <c r="DC22" s="78"/>
      <c r="DD22" s="78"/>
      <c r="DE22" s="78"/>
      <c r="DF22" s="79">
        <f>DF24</f>
        <v>5247117.359999999</v>
      </c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>
        <f>DS24</f>
        <v>5247117.36</v>
      </c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>
        <f>EF24</f>
        <v>5247117.36</v>
      </c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</row>
    <row r="23" spans="1:148" ht="24" customHeight="1">
      <c r="A23" s="70" t="s">
        <v>204</v>
      </c>
      <c r="B23" s="70"/>
      <c r="C23" s="70"/>
      <c r="D23" s="70"/>
      <c r="E23" s="70"/>
      <c r="F23" s="70"/>
      <c r="G23" s="70"/>
      <c r="H23" s="70"/>
      <c r="I23" s="81" t="s">
        <v>181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70" t="s">
        <v>205</v>
      </c>
      <c r="CO23" s="70"/>
      <c r="CP23" s="70"/>
      <c r="CQ23" s="70"/>
      <c r="CR23" s="70"/>
      <c r="CS23" s="70"/>
      <c r="CT23" s="70"/>
      <c r="CU23" s="70"/>
      <c r="CV23" s="70" t="s">
        <v>31</v>
      </c>
      <c r="CW23" s="70"/>
      <c r="CX23" s="70"/>
      <c r="CY23" s="70"/>
      <c r="CZ23" s="70"/>
      <c r="DA23" s="70"/>
      <c r="DB23" s="70"/>
      <c r="DC23" s="70"/>
      <c r="DD23" s="70"/>
      <c r="DE23" s="70"/>
      <c r="DF23" s="80">
        <v>0</v>
      </c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>
        <v>0</v>
      </c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>
        <v>0</v>
      </c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</row>
    <row r="24" spans="1:148" ht="11.25">
      <c r="A24" s="70" t="s">
        <v>206</v>
      </c>
      <c r="B24" s="70"/>
      <c r="C24" s="70"/>
      <c r="D24" s="70"/>
      <c r="E24" s="70"/>
      <c r="F24" s="70"/>
      <c r="G24" s="70"/>
      <c r="H24" s="70"/>
      <c r="I24" s="81" t="s">
        <v>207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70" t="s">
        <v>208</v>
      </c>
      <c r="CO24" s="70"/>
      <c r="CP24" s="70"/>
      <c r="CQ24" s="70"/>
      <c r="CR24" s="70"/>
      <c r="CS24" s="70"/>
      <c r="CT24" s="70"/>
      <c r="CU24" s="70"/>
      <c r="CV24" s="70" t="s">
        <v>31</v>
      </c>
      <c r="CW24" s="70"/>
      <c r="CX24" s="70"/>
      <c r="CY24" s="70"/>
      <c r="CZ24" s="70"/>
      <c r="DA24" s="70"/>
      <c r="DB24" s="70"/>
      <c r="DC24" s="70"/>
      <c r="DD24" s="70"/>
      <c r="DE24" s="70"/>
      <c r="DF24" s="80">
        <f>'2022'!EG71</f>
        <v>5247117.359999999</v>
      </c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>
        <f>'2023'!EG75</f>
        <v>5247117.36</v>
      </c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>
        <f>'2024'!EG75</f>
        <v>5247117.36</v>
      </c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</row>
    <row r="25" spans="1:148" s="4" customFormat="1" ht="16.5" customHeight="1">
      <c r="A25" s="78" t="s">
        <v>5</v>
      </c>
      <c r="B25" s="78"/>
      <c r="C25" s="78"/>
      <c r="D25" s="78"/>
      <c r="E25" s="78"/>
      <c r="F25" s="78"/>
      <c r="G25" s="78"/>
      <c r="H25" s="78"/>
      <c r="I25" s="128" t="s">
        <v>255</v>
      </c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8" t="s">
        <v>209</v>
      </c>
      <c r="CO25" s="78"/>
      <c r="CP25" s="78"/>
      <c r="CQ25" s="78"/>
      <c r="CR25" s="78"/>
      <c r="CS25" s="78"/>
      <c r="CT25" s="78"/>
      <c r="CU25" s="78"/>
      <c r="CV25" s="78" t="s">
        <v>31</v>
      </c>
      <c r="CW25" s="78"/>
      <c r="CX25" s="78"/>
      <c r="CY25" s="78"/>
      <c r="CZ25" s="78"/>
      <c r="DA25" s="78"/>
      <c r="DB25" s="78"/>
      <c r="DC25" s="78"/>
      <c r="DD25" s="78"/>
      <c r="DE25" s="78"/>
      <c r="DF25" s="79">
        <v>0</v>
      </c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>
        <v>0</v>
      </c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>
        <v>0</v>
      </c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</row>
    <row r="26" spans="1:148" ht="11.25">
      <c r="A26" s="70"/>
      <c r="B26" s="70"/>
      <c r="C26" s="70"/>
      <c r="D26" s="70"/>
      <c r="E26" s="70"/>
      <c r="F26" s="70"/>
      <c r="G26" s="70"/>
      <c r="H26" s="70"/>
      <c r="I26" s="83" t="s">
        <v>210</v>
      </c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70" t="s">
        <v>211</v>
      </c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80">
        <v>0</v>
      </c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>
        <v>0</v>
      </c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>
        <v>0</v>
      </c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</row>
    <row r="27" spans="1:148" s="4" customFormat="1" ht="15.75" customHeight="1">
      <c r="A27" s="78" t="s">
        <v>6</v>
      </c>
      <c r="B27" s="78"/>
      <c r="C27" s="78"/>
      <c r="D27" s="78"/>
      <c r="E27" s="78"/>
      <c r="F27" s="78"/>
      <c r="G27" s="78"/>
      <c r="H27" s="78"/>
      <c r="I27" s="128" t="s">
        <v>212</v>
      </c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8" t="s">
        <v>213</v>
      </c>
      <c r="CO27" s="78"/>
      <c r="CP27" s="78"/>
      <c r="CQ27" s="78"/>
      <c r="CR27" s="78"/>
      <c r="CS27" s="78"/>
      <c r="CT27" s="78"/>
      <c r="CU27" s="78"/>
      <c r="CV27" s="78" t="s">
        <v>31</v>
      </c>
      <c r="CW27" s="78"/>
      <c r="CX27" s="78"/>
      <c r="CY27" s="78"/>
      <c r="CZ27" s="78"/>
      <c r="DA27" s="78"/>
      <c r="DB27" s="78"/>
      <c r="DC27" s="78"/>
      <c r="DD27" s="78"/>
      <c r="DE27" s="78"/>
      <c r="DF27" s="79">
        <v>0</v>
      </c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>
        <v>0</v>
      </c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>
        <v>0</v>
      </c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</row>
    <row r="28" spans="1:148" ht="11.25">
      <c r="A28" s="70"/>
      <c r="B28" s="70"/>
      <c r="C28" s="70"/>
      <c r="D28" s="70"/>
      <c r="E28" s="70"/>
      <c r="F28" s="70"/>
      <c r="G28" s="70"/>
      <c r="H28" s="70"/>
      <c r="I28" s="83" t="s">
        <v>210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70" t="s">
        <v>214</v>
      </c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80">
        <v>0</v>
      </c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>
        <v>0</v>
      </c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>
        <v>0</v>
      </c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</row>
    <row r="30" spans="1:124" ht="12.75">
      <c r="A30" s="30"/>
      <c r="B30" s="30"/>
      <c r="C30" s="30"/>
      <c r="D30" s="30"/>
      <c r="E30" s="30"/>
      <c r="F30" s="30"/>
      <c r="G30" s="30"/>
      <c r="H30" s="30"/>
      <c r="I30" s="30" t="s">
        <v>215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</row>
    <row r="31" spans="1:124" ht="12.75">
      <c r="A31" s="30"/>
      <c r="B31" s="30"/>
      <c r="C31" s="30"/>
      <c r="D31" s="30"/>
      <c r="E31" s="30"/>
      <c r="F31" s="30"/>
      <c r="G31" s="30"/>
      <c r="H31" s="30"/>
      <c r="I31" s="30" t="s">
        <v>216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129" t="s">
        <v>302</v>
      </c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30"/>
      <c r="BJ31" s="30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30"/>
      <c r="BX31" s="30"/>
      <c r="BY31" s="129" t="s">
        <v>231</v>
      </c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</row>
    <row r="32" spans="1:124" s="3" customFormat="1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52" t="s">
        <v>217</v>
      </c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30"/>
      <c r="BJ32" s="30"/>
      <c r="BK32" s="52" t="s">
        <v>12</v>
      </c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30"/>
      <c r="BX32" s="30"/>
      <c r="BY32" s="52" t="s">
        <v>13</v>
      </c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</row>
    <row r="33" spans="1:124" s="3" customFormat="1" ht="3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0"/>
      <c r="BJ33" s="30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0"/>
      <c r="BX33" s="30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</row>
    <row r="34" spans="1:124" ht="12.75">
      <c r="A34" s="30"/>
      <c r="B34" s="30"/>
      <c r="C34" s="30"/>
      <c r="D34" s="30"/>
      <c r="E34" s="30"/>
      <c r="F34" s="30"/>
      <c r="G34" s="30"/>
      <c r="H34" s="30"/>
      <c r="I34" s="30" t="s">
        <v>218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129" t="s">
        <v>299</v>
      </c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30"/>
      <c r="BF34" s="30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30"/>
      <c r="BZ34" s="30"/>
      <c r="CA34" s="130" t="s">
        <v>300</v>
      </c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30"/>
      <c r="CT34" s="30"/>
      <c r="CU34" s="30"/>
      <c r="CV34" s="30"/>
      <c r="CW34" s="30"/>
      <c r="CX34" s="139" t="s">
        <v>301</v>
      </c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30"/>
      <c r="DT34" s="30"/>
    </row>
    <row r="35" spans="1:124" s="3" customFormat="1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52" t="s">
        <v>217</v>
      </c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30"/>
      <c r="BF35" s="30"/>
      <c r="BG35" s="52" t="s">
        <v>12</v>
      </c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30"/>
      <c r="BZ35" s="30"/>
      <c r="CA35" s="52" t="s">
        <v>13</v>
      </c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30"/>
      <c r="CT35" s="30"/>
      <c r="CU35" s="30"/>
      <c r="CV35" s="30"/>
      <c r="CW35" s="30"/>
      <c r="CX35" s="30"/>
      <c r="CY35" s="136" t="s">
        <v>318</v>
      </c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30"/>
      <c r="DT35" s="30"/>
    </row>
    <row r="36" spans="1:124" s="3" customFormat="1" ht="3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0"/>
      <c r="BF36" s="30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0"/>
      <c r="BZ36" s="30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</row>
    <row r="37" spans="1:124" ht="12.75">
      <c r="A37" s="30"/>
      <c r="B37" s="30"/>
      <c r="C37" s="30"/>
      <c r="D37" s="30"/>
      <c r="E37" s="30"/>
      <c r="F37" s="30"/>
      <c r="G37" s="30"/>
      <c r="H37" s="30"/>
      <c r="I37" s="135" t="s">
        <v>14</v>
      </c>
      <c r="J37" s="135"/>
      <c r="K37" s="130" t="s">
        <v>331</v>
      </c>
      <c r="L37" s="130"/>
      <c r="M37" s="130"/>
      <c r="N37" s="136" t="s">
        <v>14</v>
      </c>
      <c r="O37" s="136"/>
      <c r="P37" s="30"/>
      <c r="Q37" s="129" t="s">
        <v>334</v>
      </c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35">
        <v>20</v>
      </c>
      <c r="AG37" s="135"/>
      <c r="AH37" s="135"/>
      <c r="AI37" s="137" t="s">
        <v>329</v>
      </c>
      <c r="AJ37" s="137"/>
      <c r="AK37" s="137"/>
      <c r="AL37" s="30" t="s">
        <v>2</v>
      </c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</row>
    <row r="38" spans="1:124" ht="8.25" customHeight="1" thickBo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</row>
    <row r="39" spans="1:124" ht="3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3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</row>
    <row r="40" spans="1:124" ht="12.75">
      <c r="A40" s="34" t="s">
        <v>219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5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</row>
    <row r="41" spans="1:124" ht="12.75">
      <c r="A41" s="132" t="s">
        <v>223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33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</row>
    <row r="42" spans="1:124" s="3" customFormat="1" ht="12.75">
      <c r="A42" s="134" t="s">
        <v>220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131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</row>
    <row r="43" spans="1:124" s="3" customFormat="1" ht="6" customHeight="1">
      <c r="A43" s="36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7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</row>
    <row r="44" spans="1:124" ht="12.75">
      <c r="A44" s="132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30"/>
      <c r="AA44" s="30"/>
      <c r="AB44" s="30"/>
      <c r="AC44" s="30"/>
      <c r="AD44" s="30"/>
      <c r="AE44" s="30"/>
      <c r="AF44" s="30"/>
      <c r="AG44" s="30"/>
      <c r="AH44" s="129" t="s">
        <v>224</v>
      </c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33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</row>
    <row r="45" spans="1:124" s="3" customFormat="1" ht="12.75">
      <c r="A45" s="134" t="s">
        <v>12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30"/>
      <c r="AA45" s="30"/>
      <c r="AB45" s="30"/>
      <c r="AC45" s="30"/>
      <c r="AD45" s="30"/>
      <c r="AE45" s="30"/>
      <c r="AF45" s="30"/>
      <c r="AG45" s="30"/>
      <c r="AH45" s="52" t="s">
        <v>13</v>
      </c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131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</row>
    <row r="46" spans="1:124" ht="12.75">
      <c r="A46" s="34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5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</row>
    <row r="47" spans="1:124" ht="12.75">
      <c r="A47" s="138" t="s">
        <v>14</v>
      </c>
      <c r="B47" s="135"/>
      <c r="C47" s="130" t="s">
        <v>331</v>
      </c>
      <c r="D47" s="130"/>
      <c r="E47" s="130"/>
      <c r="F47" s="136" t="s">
        <v>14</v>
      </c>
      <c r="G47" s="136"/>
      <c r="H47" s="30"/>
      <c r="I47" s="129" t="s">
        <v>334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35">
        <v>20</v>
      </c>
      <c r="Y47" s="135"/>
      <c r="Z47" s="135"/>
      <c r="AA47" s="137" t="s">
        <v>329</v>
      </c>
      <c r="AB47" s="137"/>
      <c r="AC47" s="137"/>
      <c r="AD47" s="30" t="s">
        <v>2</v>
      </c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5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</row>
    <row r="48" spans="1:122" ht="3" customHeight="1" thickBot="1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9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</row>
    <row r="49" ht="3" customHeight="1"/>
  </sheetData>
  <sheetProtection/>
  <mergeCells count="205">
    <mergeCell ref="CX34:DR34"/>
    <mergeCell ref="CY35:DR35"/>
    <mergeCell ref="DF4:DR4"/>
    <mergeCell ref="DS4:EE4"/>
    <mergeCell ref="EF4:ER4"/>
    <mergeCell ref="AH44:CM44"/>
    <mergeCell ref="BY31:CR31"/>
    <mergeCell ref="EF27:ER27"/>
    <mergeCell ref="AQ32:BH32"/>
    <mergeCell ref="BK32:BV32"/>
    <mergeCell ref="A45:Y45"/>
    <mergeCell ref="X47:Z47"/>
    <mergeCell ref="AA47:AC47"/>
    <mergeCell ref="A47:B47"/>
    <mergeCell ref="C47:E47"/>
    <mergeCell ref="F47:G47"/>
    <mergeCell ref="I47:W47"/>
    <mergeCell ref="AH45:CM45"/>
    <mergeCell ref="A44:Y44"/>
    <mergeCell ref="A41:CM41"/>
    <mergeCell ref="A42:CM42"/>
    <mergeCell ref="I37:J37"/>
    <mergeCell ref="K37:M37"/>
    <mergeCell ref="N37:O37"/>
    <mergeCell ref="Q37:AE37"/>
    <mergeCell ref="AF37:AH37"/>
    <mergeCell ref="AI37:AK37"/>
    <mergeCell ref="BY32:CR32"/>
    <mergeCell ref="CN28:CU28"/>
    <mergeCell ref="CV28:DE28"/>
    <mergeCell ref="EF26:ER26"/>
    <mergeCell ref="AM35:BD35"/>
    <mergeCell ref="BG34:BX34"/>
    <mergeCell ref="BG35:BX35"/>
    <mergeCell ref="EF28:ER28"/>
    <mergeCell ref="I27:CM27"/>
    <mergeCell ref="CN27:CU27"/>
    <mergeCell ref="CV27:DE27"/>
    <mergeCell ref="DF27:DR27"/>
    <mergeCell ref="CA34:CR34"/>
    <mergeCell ref="CA35:CR35"/>
    <mergeCell ref="DF25:DR25"/>
    <mergeCell ref="AM34:BD34"/>
    <mergeCell ref="CN26:CU26"/>
    <mergeCell ref="CV26:DE26"/>
    <mergeCell ref="I26:CM26"/>
    <mergeCell ref="DF26:DR26"/>
    <mergeCell ref="AQ31:BH31"/>
    <mergeCell ref="BK31:BV31"/>
    <mergeCell ref="DS26:EE26"/>
    <mergeCell ref="DF28:DR28"/>
    <mergeCell ref="DS28:EE28"/>
    <mergeCell ref="A26:H26"/>
    <mergeCell ref="A28:H28"/>
    <mergeCell ref="I28:CM28"/>
    <mergeCell ref="A27:H27"/>
    <mergeCell ref="DS27:EE27"/>
    <mergeCell ref="EF25:ER25"/>
    <mergeCell ref="A25:H25"/>
    <mergeCell ref="I25:CM25"/>
    <mergeCell ref="CN25:CU25"/>
    <mergeCell ref="CV25:DE25"/>
    <mergeCell ref="DS25:EE25"/>
    <mergeCell ref="DF24:DR24"/>
    <mergeCell ref="DS24:EE24"/>
    <mergeCell ref="EF24:ER24"/>
    <mergeCell ref="A24:H24"/>
    <mergeCell ref="I24:CM24"/>
    <mergeCell ref="CN24:CU24"/>
    <mergeCell ref="CV24:DE24"/>
    <mergeCell ref="DF23:DR23"/>
    <mergeCell ref="DS23:EE23"/>
    <mergeCell ref="EF23:ER23"/>
    <mergeCell ref="A23:H23"/>
    <mergeCell ref="I23:CM23"/>
    <mergeCell ref="CN23:CU23"/>
    <mergeCell ref="CV23:DE23"/>
    <mergeCell ref="DF22:DR22"/>
    <mergeCell ref="DS22:EE22"/>
    <mergeCell ref="EF22:ER22"/>
    <mergeCell ref="A22:H22"/>
    <mergeCell ref="I22:CM22"/>
    <mergeCell ref="CN22:CU22"/>
    <mergeCell ref="CV22:DE22"/>
    <mergeCell ref="DF21:DR21"/>
    <mergeCell ref="DS21:EE21"/>
    <mergeCell ref="EF21:ER21"/>
    <mergeCell ref="A21:H21"/>
    <mergeCell ref="I21:CM21"/>
    <mergeCell ref="CN21:CU21"/>
    <mergeCell ref="CV21:DE21"/>
    <mergeCell ref="DF20:DR20"/>
    <mergeCell ref="DS20:EE20"/>
    <mergeCell ref="EF20:ER20"/>
    <mergeCell ref="A20:H20"/>
    <mergeCell ref="I20:CM20"/>
    <mergeCell ref="CN20:CU20"/>
    <mergeCell ref="CV20:DE20"/>
    <mergeCell ref="DF19:DR19"/>
    <mergeCell ref="DS19:EE19"/>
    <mergeCell ref="EF19:ER19"/>
    <mergeCell ref="A19:H19"/>
    <mergeCell ref="I19:CM19"/>
    <mergeCell ref="CN19:CU19"/>
    <mergeCell ref="CV19:DE19"/>
    <mergeCell ref="DF18:DR18"/>
    <mergeCell ref="DS18:EE18"/>
    <mergeCell ref="EF18:ER18"/>
    <mergeCell ref="A18:H18"/>
    <mergeCell ref="I18:CM18"/>
    <mergeCell ref="CN18:CU18"/>
    <mergeCell ref="CV18:DE18"/>
    <mergeCell ref="DF17:DR17"/>
    <mergeCell ref="DS17:EE17"/>
    <mergeCell ref="EF17:ER17"/>
    <mergeCell ref="A17:H17"/>
    <mergeCell ref="I17:CM17"/>
    <mergeCell ref="CN17:CU17"/>
    <mergeCell ref="CV17:DE17"/>
    <mergeCell ref="DF16:DR16"/>
    <mergeCell ref="DS16:EE16"/>
    <mergeCell ref="EF16:ER16"/>
    <mergeCell ref="A16:H16"/>
    <mergeCell ref="I16:CM16"/>
    <mergeCell ref="CN16:CU16"/>
    <mergeCell ref="CV16:DE16"/>
    <mergeCell ref="DF15:DR15"/>
    <mergeCell ref="DS15:EE15"/>
    <mergeCell ref="EF15:ER15"/>
    <mergeCell ref="A15:H15"/>
    <mergeCell ref="I15:CM15"/>
    <mergeCell ref="CN15:CU15"/>
    <mergeCell ref="CV15:DE15"/>
    <mergeCell ref="DF14:DR14"/>
    <mergeCell ref="DS14:EE14"/>
    <mergeCell ref="EF14:ER14"/>
    <mergeCell ref="A14:H14"/>
    <mergeCell ref="I14:CM14"/>
    <mergeCell ref="CN14:CU14"/>
    <mergeCell ref="CV14:DE14"/>
    <mergeCell ref="DF13:DR13"/>
    <mergeCell ref="DS13:EE13"/>
    <mergeCell ref="EF13:ER13"/>
    <mergeCell ref="A13:H13"/>
    <mergeCell ref="I13:CM13"/>
    <mergeCell ref="CN13:CU13"/>
    <mergeCell ref="CV13:DE13"/>
    <mergeCell ref="DF12:DR12"/>
    <mergeCell ref="DS12:EE12"/>
    <mergeCell ref="EF12:ER12"/>
    <mergeCell ref="A12:H12"/>
    <mergeCell ref="I12:CM12"/>
    <mergeCell ref="CN12:CU12"/>
    <mergeCell ref="CV12:DE12"/>
    <mergeCell ref="DF11:DR11"/>
    <mergeCell ref="DS11:EE11"/>
    <mergeCell ref="EF11:ER11"/>
    <mergeCell ref="A11:H11"/>
    <mergeCell ref="I11:CM11"/>
    <mergeCell ref="CN11:CU11"/>
    <mergeCell ref="CV11:DE11"/>
    <mergeCell ref="DF10:DR10"/>
    <mergeCell ref="DS10:EE10"/>
    <mergeCell ref="EF10:ER10"/>
    <mergeCell ref="A10:H10"/>
    <mergeCell ref="I10:CM10"/>
    <mergeCell ref="CN10:CU10"/>
    <mergeCell ref="CV10:DE10"/>
    <mergeCell ref="DF9:DR9"/>
    <mergeCell ref="DS9:EE9"/>
    <mergeCell ref="EF9:ER9"/>
    <mergeCell ref="A9:H9"/>
    <mergeCell ref="I9:CM9"/>
    <mergeCell ref="CN9:CU9"/>
    <mergeCell ref="CV9:DE9"/>
    <mergeCell ref="DF8:DR8"/>
    <mergeCell ref="DS8:EE8"/>
    <mergeCell ref="EF8:ER8"/>
    <mergeCell ref="A8:H8"/>
    <mergeCell ref="I8:CM8"/>
    <mergeCell ref="CN8:CU8"/>
    <mergeCell ref="CV8:DE8"/>
    <mergeCell ref="A3:H5"/>
    <mergeCell ref="A6:H6"/>
    <mergeCell ref="B1:ER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DF6:DR6"/>
    <mergeCell ref="DS6:EE6"/>
    <mergeCell ref="EF6:ER6"/>
    <mergeCell ref="I3:CM5"/>
    <mergeCell ref="CN3:CU5"/>
    <mergeCell ref="CV3:DE5"/>
    <mergeCell ref="DF5:DR5"/>
    <mergeCell ref="DF3:ER3"/>
    <mergeCell ref="DS5:EE5"/>
    <mergeCell ref="EF5:ER5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8" max="1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2022-01-10T11:28:45Z</cp:lastPrinted>
  <dcterms:created xsi:type="dcterms:W3CDTF">2011-01-11T10:25:48Z</dcterms:created>
  <dcterms:modified xsi:type="dcterms:W3CDTF">2022-01-12T06:14:14Z</dcterms:modified>
  <cp:category/>
  <cp:version/>
  <cp:contentType/>
  <cp:contentStatus/>
</cp:coreProperties>
</file>